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v01.kmf.localnet\上下水道班\公営企業に係る「経営比較分析表」\R4\【経営比較分析表】\上水事業\【経営比較分析表】2021_014605_46_010\"/>
    </mc:Choice>
  </mc:AlternateContent>
  <workbookProtection workbookAlgorithmName="SHA-512" workbookHashValue="cCLZREaOVXVw8r/r56OfNo7TV1rzXxz44g6ayxc8xTFDl3pe/kO5I9ygfvRBS33m3Rn6iz+hqKtE7tKPfBroKQ==" workbookSaltValue="O5m+GAzUcufidxLHU7MfFg=="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<sst xmlns="http://schemas.openxmlformats.org/spreadsheetml/2006/main" count="228" uniqueCount="116">
  <si>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</si>
  <si>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</si>
  <si>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</si>
  <si>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</si>
  <si>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</si>
  <si>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</si>
  <si>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</si>
  <si>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</si>
  <si>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</si>
  <si>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</si>
  <si>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</si>
  <si>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</si>
  <si>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</si>
  <si>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</si>
  <si>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</si>
  <si>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</si>
  <si>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</si>
  <si>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</si>
  <si>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</si>
  <si>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</si>
  <si>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</si>
  <si>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</si>
  <si>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</si>
  <si>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</si>
  <si>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</si>
  <si>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</si>
  <si>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</si>
  <si>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</si>
  <si>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</si>
  <si>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</si>
  <si>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</si>
  <si>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</si>
  <si>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</si>
  <si>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</si>
  <si>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</si>
  <si>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</si>
  <si>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</si>
  <si>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</si>
  <si>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</si>
  <si>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</si>
  <si>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</si>
  <si>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</si>
  <si>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</si>
  <si>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</si>
  <si>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</si>
  <si>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</si>
  <si>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</si>
  <si>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</si>
  <si>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</si>
  <si>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</si>
  <si>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</si>
  <si>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</si>
  <si>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</si>
  <si>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</si>
  <si>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</si>
  <si>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</si>
  <si>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</si>
  <si>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</si>
  <si>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</si>
  <si>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</si>
  <si>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</si>
  <si>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</si>
  <si>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</si>
  <si>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</si>
  <si>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</si>
  <si>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</si>
  <si>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</si>
  <si>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</si>
  <si>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</si>
  <si>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</si>
  <si>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</si>
  <si>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</si>
  <si>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</si>
  <si>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</si>
  <si>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</si>
  <si>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</si>
  <si>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</si>
  <si>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</si>
  <si>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</si>
  <si>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</si>
  <si>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</si>
  <si>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</si>
  <si>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</si>
  <si>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</si>
  <si>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</si>
  <si>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</si>
  <si>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</si>
  <si>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</si>
  <si>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</si>
  <si>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</si>
  <si>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</si>
  <si>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</si>
  <si>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</si>
  <si>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</si>
  <si>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</si>
  <si>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</si>
  <si>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</si>
  <si>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</si>
  <si>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</si>
  <si>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</si>
  <si>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</si>
  <si>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</si>
  <si>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</si>
  <si>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</si>
  <si>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</si>
  <si>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</si>
  <si>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</si>
  <si>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</si>
  <si>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</si>
  <si>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</si>
  <si>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</si>
  <si>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</si>
  <si>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</si>
  <si>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有形固定資産のうち減価償却済みの割合を表す「有形固定資産減価償却率」は類似団体・全国平均に比べると55.69％と若干高くなっています。
　法定耐用年数を超えた管路の割合の「管路経年化率」は、類似団体の約2.0倍になっており、既存管路に対し今年度更新した「管路更新率」は1.07％であり、類似団体と比較して高い水準となっています。供用開始から45年が経過している状況にあり、今後も耐用年数が経過する施設が増加する見込みであることから、投資規模の拡大等の老朽化対策を早急に進める必要があります。</t>
    <phoneticPr fontId="4"/>
  </si>
  <si>
    <t>　現時点では、黒字で推移していることもあり、経営の健全性・効率性は概ね確保されているので、このまま現状維持できるよう努めていきます。
　しかしながら、将来的には給水人口の減少、節水機器の普及や更なる節水意識の高揚による、給水収益の減少が考えられることから、支出抑制のための見直し等経費圧縮を目指すとともに、更なる収納率（R03年度97.57％）の向上に取り組んでいきます。
　また、施設の老朽化が進んでいることから計画的な老朽化対策や適正な維持管理により、経営改善を進めていく必要があります。</t>
    <phoneticPr fontId="4"/>
  </si>
  <si>
    <t>営業収益に対する「累積欠損金」は0％で発生しておらず、「経常収支比率」は、前年度より6.6％ほど上がっておりますが、 120％前後を推移し、「料金回収率」についても120％前後で推移しており、ともに類似団体・全国平均より高水準にあり、給水収益等で費用が賄えていることを表し、料金水準は適正と考えられます。また収支が黒字で経営状況は極めて良好であり健全な水準にあるといえます。
　1年以内に支払うべき債務に対し支払える現金等があるかの支払能力を表す「流動比率」は883.67.％であり、全国平均より約3.4倍、類似団体より約2.9倍と高い状況にあります。
　給水収益に対する企業債残高の割合である「企業債残高対給水収益比率」は367.96％であり、類似団体に比べ低水準で、近年は300％超えで推移しております。
　有収水量1㎥あたりの費用である「給水原価」は、近年大きな変化なく140円前後で推移していましたが、今年も昨年に引き続き150円となり、前年度対比で0.3円ほど上昇となり、類似団体・全国平均より低水準となっています。
　施設の利用状況や適性規模を表す「施設利用率」は43.02％で、全国平均や類似団体と比較すると低水準で推移し、給水人口の減少や節水が要因と考えられます。
　施設の稼働が収益に繋がっているかを表す「有収率」は77.09％で、類似団体と同水準で、全国平均に比べると低い水準となっており、低下の傾向にあり、無収水量の要因の多くは漏水と考えられます。</t>
    <rPh sb="48" eb="49">
      <t>ウエ</t>
    </rPh>
    <rPh sb="342" eb="343">
      <t>コ</t>
    </rPh>
    <rPh sb="405" eb="407">
      <t>コトシ</t>
    </rPh>
    <rPh sb="408" eb="410">
      <t>サクネン</t>
    </rPh>
    <rPh sb="411" eb="412">
      <t>ヒ</t>
    </rPh>
    <rPh sb="413" eb="414">
      <t>ツヅ</t>
    </rPh>
    <rPh sb="418" eb="419">
      <t>エン</t>
    </rPh>
    <rPh sb="423" eb="426">
      <t>ゼンネンド</t>
    </rPh>
    <rPh sb="426" eb="428">
      <t>タイヒ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</si>
</sst>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0.24</c:v>
                </c:pt>
                <c:pt idx="2">
                  <c:v>0.33</c:v>
                </c:pt>
                <c:pt idx="3">
                  <c:v>0.41</c:v>
                </c:pt>
                <c:pt idx="4">
                  <c:v>1.07</c:v>
                </c:pt>
              </c:numCache>
            </c:numRef>
          </c:val>
          <c:extLst>
            <c:ext xmlns:c16="http://schemas.microsoft.com/office/drawing/2014/chart" uri="{C3380CC4-5D6E-409C-BE32-E72D297353CC}">
              <c16:uniqueId val="{00000000-DA7A-4776-9847-F5039D3DAA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DA7A-4776-9847-F5039D3DAA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44.05</c:v>
                </c:pt>
                <c:pt idx="1">
                  <c:v>44.13</c:v>
                </c:pt>
                <c:pt idx="2">
                  <c:v>43.99</c:v>
                </c:pt>
                <c:pt idx="3">
                  <c:v>45.29</c:v>
                </c:pt>
                <c:pt idx="4">
                  <c:v>43.02</c:v>
                </c:pt>
              </c:numCache>
            </c:numRef>
          </c:val>
          <c:extLst>
            <c:ext xmlns:c16="http://schemas.microsoft.com/office/drawing/2014/chart" uri="{C3380CC4-5D6E-409C-BE32-E72D297353CC}">
              <c16:uniqueId val="{00000000-9D65-4ACD-8DE0-0BCF66B826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9D65-4ACD-8DE0-0BCF66B826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78.45</c:v>
                </c:pt>
                <c:pt idx="1">
                  <c:v>77.31</c:v>
                </c:pt>
                <c:pt idx="2">
                  <c:v>76.84</c:v>
                </c:pt>
                <c:pt idx="3">
                  <c:v>74.78</c:v>
                </c:pt>
                <c:pt idx="4">
                  <c:v>77.09</c:v>
                </c:pt>
              </c:numCache>
            </c:numRef>
          </c:val>
          <c:extLst>
            <c:ext xmlns:c16="http://schemas.microsoft.com/office/drawing/2014/chart" uri="{C3380CC4-5D6E-409C-BE32-E72D297353CC}">
              <c16:uniqueId val="{00000000-BA09-471B-90E1-3F5A7F1BB2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BA09-471B-90E1-3F5A7F1BB2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121.82</c:v>
                </c:pt>
                <c:pt idx="1">
                  <c:v>127.5</c:v>
                </c:pt>
                <c:pt idx="2">
                  <c:v>125.92</c:v>
                </c:pt>
                <c:pt idx="3">
                  <c:v>118.43</c:v>
                </c:pt>
                <c:pt idx="4">
                  <c:v>119.09</c:v>
                </c:pt>
              </c:numCache>
            </c:numRef>
          </c:val>
          <c:extLst>
            <c:ext xmlns:c16="http://schemas.microsoft.com/office/drawing/2014/chart" uri="{C3380CC4-5D6E-409C-BE32-E72D297353CC}">
              <c16:uniqueId val="{00000000-0B79-422B-B68E-DA927D24F8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0B79-422B-B68E-DA927D24F8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55.11</c:v>
                </c:pt>
                <c:pt idx="1">
                  <c:v>56.24</c:v>
                </c:pt>
                <c:pt idx="2">
                  <c:v>57.18</c:v>
                </c:pt>
                <c:pt idx="3">
                  <c:v>57.25</c:v>
                </c:pt>
                <c:pt idx="4">
                  <c:v>55.69</c:v>
                </c:pt>
              </c:numCache>
            </c:numRef>
          </c:val>
          <c:extLst>
            <c:ext xmlns:c16="http://schemas.microsoft.com/office/drawing/2014/chart" uri="{C3380CC4-5D6E-409C-BE32-E72D297353CC}">
              <c16:uniqueId val="{00000000-50B5-45E3-ABE8-15705BC69E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50B5-45E3-ABE8-15705BC69E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24.86</c:v>
                </c:pt>
                <c:pt idx="1">
                  <c:v>23.97</c:v>
                </c:pt>
                <c:pt idx="2">
                  <c:v>25.11</c:v>
                </c:pt>
                <c:pt idx="3">
                  <c:v>35.450000000000003</c:v>
                </c:pt>
                <c:pt idx="4">
                  <c:v>34.92</c:v>
                </c:pt>
              </c:numCache>
            </c:numRef>
          </c:val>
          <c:extLst>
            <c:ext xmlns:c16="http://schemas.microsoft.com/office/drawing/2014/chart" uri="{C3380CC4-5D6E-409C-BE32-E72D297353CC}">
              <c16:uniqueId val="{00000000-793F-4708-8D67-8734286B4B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793F-4708-8D67-8734286B4B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11-42CC-AC95-83017CDBC5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AF11-42CC-AC95-83017CDBC5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484.59</c:v>
                </c:pt>
                <c:pt idx="1">
                  <c:v>585.32000000000005</c:v>
                </c:pt>
                <c:pt idx="2">
                  <c:v>812.74</c:v>
                </c:pt>
                <c:pt idx="3">
                  <c:v>682.78</c:v>
                </c:pt>
                <c:pt idx="4">
                  <c:v>883.67</c:v>
                </c:pt>
              </c:numCache>
            </c:numRef>
          </c:val>
          <c:extLst>
            <c:ext xmlns:c16="http://schemas.microsoft.com/office/drawing/2014/chart" uri="{C3380CC4-5D6E-409C-BE32-E72D297353CC}">
              <c16:uniqueId val="{00000000-B203-48FE-93A1-E229419B8A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B203-48FE-93A1-E229419B8A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288.97000000000003</c:v>
                </c:pt>
                <c:pt idx="1">
                  <c:v>285.10000000000002</c:v>
                </c:pt>
                <c:pt idx="2">
                  <c:v>293.19</c:v>
                </c:pt>
                <c:pt idx="3">
                  <c:v>309.44</c:v>
                </c:pt>
                <c:pt idx="4">
                  <c:v>367.96</c:v>
                </c:pt>
              </c:numCache>
            </c:numRef>
          </c:val>
          <c:extLst>
            <c:ext xmlns:c16="http://schemas.microsoft.com/office/drawing/2014/chart" uri="{C3380CC4-5D6E-409C-BE32-E72D297353CC}">
              <c16:uniqueId val="{00000000-D33A-4420-BB62-54857EB8AC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D33A-4420-BB62-54857EB8AC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126.82</c:v>
                </c:pt>
                <c:pt idx="1">
                  <c:v>134.32</c:v>
                </c:pt>
                <c:pt idx="2">
                  <c:v>132.47999999999999</c:v>
                </c:pt>
                <c:pt idx="3">
                  <c:v>121.92</c:v>
                </c:pt>
                <c:pt idx="4">
                  <c:v>122.11</c:v>
                </c:pt>
              </c:numCache>
            </c:numRef>
          </c:val>
          <c:extLst>
            <c:ext xmlns:c16="http://schemas.microsoft.com/office/drawing/2014/chart" uri="{C3380CC4-5D6E-409C-BE32-E72D297353CC}">
              <c16:uniqueId val="{00000000-759F-443D-BE54-C3BDA74E8A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759F-443D-BE54-C3BDA74E8A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145.28</c:v>
                </c:pt>
                <c:pt idx="1">
                  <c:v>137.81</c:v>
                </c:pt>
                <c:pt idx="2">
                  <c:v>139.57</c:v>
                </c:pt>
                <c:pt idx="3">
                  <c:v>151.49</c:v>
                </c:pt>
                <c:pt idx="4">
                  <c:v>151.79</c:v>
                </c:pt>
              </c:numCache>
            </c:numRef>
          </c:val>
          <c:extLst>
            <c:ext xmlns:c16="http://schemas.microsoft.com/office/drawing/2014/chart" uri="{C3380CC4-5D6E-409C-BE32-E72D297353CC}">
              <c16:uniqueId val="{00000000-AE6C-484C-A1A3-B7E14FE016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AE6C-484C-A1A3-B7E14FE016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6" zoomScale="160" zoomScaleNormal="160" workbookViewId="0">
      <selection activeCell="CC26" sqref="CC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上富良野町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10342</v>
      </c>
      <c r="AM8" s="69"/>
      <c r="AN8" s="69"/>
      <c r="AO8" s="69"/>
      <c r="AP8" s="69"/>
      <c r="AQ8" s="69"/>
      <c r="AR8" s="69"/>
      <c r="AS8" s="69"/>
      <c r="AT8" s="37">
        <f>データ!$S$6</f>
        <v>237.1</v>
      </c>
      <c r="AU8" s="38"/>
      <c r="AV8" s="38"/>
      <c r="AW8" s="38"/>
      <c r="AX8" s="38"/>
      <c r="AY8" s="38"/>
      <c r="AZ8" s="38"/>
      <c r="BA8" s="38"/>
      <c r="BB8" s="58">
        <f>データ!$T$6</f>
        <v>43.62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69.3</v>
      </c>
      <c r="J10" s="38"/>
      <c r="K10" s="38"/>
      <c r="L10" s="38"/>
      <c r="M10" s="38"/>
      <c r="N10" s="38"/>
      <c r="O10" s="68"/>
      <c r="P10" s="58">
        <f>データ!$P$6</f>
        <v>90.39</v>
      </c>
      <c r="Q10" s="58"/>
      <c r="R10" s="58"/>
      <c r="S10" s="58"/>
      <c r="T10" s="58"/>
      <c r="U10" s="58"/>
      <c r="V10" s="58"/>
      <c r="W10" s="69">
        <f>データ!$Q$6</f>
        <v>3552</v>
      </c>
      <c r="X10" s="69"/>
      <c r="Y10" s="69"/>
      <c r="Z10" s="69"/>
      <c r="AA10" s="69"/>
      <c r="AB10" s="69"/>
      <c r="AC10" s="69"/>
      <c r="AD10" s="2"/>
      <c r="AE10" s="2"/>
      <c r="AF10" s="2"/>
      <c r="AG10" s="2"/>
      <c r="AH10" s="2"/>
      <c r="AI10" s="2"/>
      <c r="AJ10" s="2"/>
      <c r="AK10" s="2"/>
      <c r="AL10" s="69">
        <f>データ!$U$6</f>
        <v>9209</v>
      </c>
      <c r="AM10" s="69"/>
      <c r="AN10" s="69"/>
      <c r="AO10" s="69"/>
      <c r="AP10" s="69"/>
      <c r="AQ10" s="69"/>
      <c r="AR10" s="69"/>
      <c r="AS10" s="69"/>
      <c r="AT10" s="37">
        <f>データ!$V$6</f>
        <v>23.86</v>
      </c>
      <c r="AU10" s="38"/>
      <c r="AV10" s="38"/>
      <c r="AW10" s="38"/>
      <c r="AX10" s="38"/>
      <c r="AY10" s="38"/>
      <c r="AZ10" s="38"/>
      <c r="BA10" s="38"/>
      <c r="BB10" s="58">
        <f>データ!$W$6</f>
        <v>385.96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4"/>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4"/>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4"/>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4"/>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4"/>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4"/>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4"/>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4"/>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4"/>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4"/>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4"/>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4"/>
      <c r="BM59" s="42"/>
      <c r="BN59" s="42"/>
      <c r="BO59" s="42"/>
      <c r="BP59" s="42"/>
      <c r="BQ59" s="42"/>
      <c r="BR59" s="42"/>
      <c r="BS59" s="42"/>
      <c r="BT59" s="42"/>
      <c r="BU59" s="42"/>
      <c r="BV59" s="42"/>
      <c r="BW59" s="42"/>
      <c r="BX59" s="42"/>
      <c r="BY59" s="42"/>
      <c r="BZ59" s="43"/>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4"/>
      <c r="BM60" s="42"/>
      <c r="BN60" s="42"/>
      <c r="BO60" s="42"/>
      <c r="BP60" s="42"/>
      <c r="BQ60" s="42"/>
      <c r="BR60" s="42"/>
      <c r="BS60" s="42"/>
      <c r="BT60" s="42"/>
      <c r="BU60" s="42"/>
      <c r="BV60" s="42"/>
      <c r="BW60" s="42"/>
      <c r="BX60" s="42"/>
      <c r="BY60" s="42"/>
      <c r="BZ60" s="43"/>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4"/>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4"/>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4"/>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l3gdisv8C0tgSUcEplo2xLGyG/DOo9UNcN64nGcmoRLpe59aRQ9DKsFwTZHdExdnS2ySTPJ2+P7x84HvL9w/Q==" saltValue="KiWsLQGXv6XedHi2G7ZS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14605</v>
      </c>
      <c r="D6" s="20">
        <f t="shared" si="3"/>
        <v>46</v>
      </c>
      <c r="E6" s="20">
        <f t="shared" si="3"/>
        <v>1</v>
      </c>
      <c r="F6" s="20">
        <f t="shared" si="3"/>
        <v>0</v>
      </c>
      <c r="G6" s="20">
        <f t="shared" si="3"/>
        <v>1</v>
      </c>
      <c r="H6" s="20" t="str">
        <f t="shared" si="3"/>
        <v>北海道　上富良野町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69.3</v>
      </c>
      <c r="P6" s="21">
        <f t="shared" si="3"/>
        <v>90.39</v>
      </c>
      <c r="Q6" s="21">
        <f t="shared" si="3"/>
        <v>3552</v>
      </c>
      <c r="R6" s="21">
        <f t="shared" si="3"/>
        <v>10342</v>
      </c>
      <c r="S6" s="21">
        <f t="shared" si="3"/>
        <v>237.1</v>
      </c>
      <c r="T6" s="21">
        <f t="shared" si="3"/>
        <v>43.62</v>
      </c>
      <c r="U6" s="21">
        <f t="shared" si="3"/>
        <v>9209</v>
      </c>
      <c r="V6" s="21">
        <f t="shared" si="3"/>
        <v>23.86</v>
      </c>
      <c r="W6" s="21">
        <f t="shared" si="3"/>
        <v>385.96</v>
      </c>
      <c r="X6" s="22">
        <f>IF(X7="",NA(),X7)</f>
        <v>121.82</v>
      </c>
      <c r="Y6" s="22">
        <f t="shared" ref="Y6:AG6" si="4">IF(Y7="",NA(),Y7)</f>
        <v>127.5</v>
      </c>
      <c r="Z6" s="22">
        <f t="shared" si="4"/>
        <v>125.92</v>
      </c>
      <c r="AA6" s="22">
        <f t="shared" si="4"/>
        <v>118.43</v>
      </c>
      <c r="AB6" s="22">
        <f t="shared" si="4"/>
        <v>119.09</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484.59</v>
      </c>
      <c r="AU6" s="22">
        <f t="shared" ref="AU6:BC6" si="6">IF(AU7="",NA(),AU7)</f>
        <v>585.32000000000005</v>
      </c>
      <c r="AV6" s="22">
        <f t="shared" si="6"/>
        <v>812.74</v>
      </c>
      <c r="AW6" s="22">
        <f t="shared" si="6"/>
        <v>682.78</v>
      </c>
      <c r="AX6" s="22">
        <f t="shared" si="6"/>
        <v>883.67</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288.97000000000003</v>
      </c>
      <c r="BF6" s="22">
        <f t="shared" ref="BF6:BN6" si="7">IF(BF7="",NA(),BF7)</f>
        <v>285.10000000000002</v>
      </c>
      <c r="BG6" s="22">
        <f t="shared" si="7"/>
        <v>293.19</v>
      </c>
      <c r="BH6" s="22">
        <f t="shared" si="7"/>
        <v>309.44</v>
      </c>
      <c r="BI6" s="22">
        <f t="shared" si="7"/>
        <v>367.96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126.82</v>
      </c>
      <c r="BQ6" s="22">
        <f t="shared" ref="BQ6:BY6" si="8">IF(BQ7="",NA(),BQ7)</f>
        <v>134.32</v>
      </c>
      <c r="BR6" s="22">
        <f t="shared" si="8"/>
        <v>132.47999999999999</v>
      </c>
      <c r="BS6" s="22">
        <f t="shared" si="8"/>
        <v>121.92</v>
      </c>
      <c r="BT6" s="22">
        <f t="shared" si="8"/>
        <v>122.11</v>
      </c>
      <c r="BU6" s="22">
        <f t="shared" si="8"/>
        <v>87.51</v>
      </c>
      <c r="BV6" s="22">
        <f t="shared" si="8"/>
        <v>84.77</v>
      </c>
      <c r="BW6" s="22">
        <f t="shared" si="8"/>
        <v>87.11</v>
      </c>
      <c r="BX6" s="22">
        <f t="shared" si="8"/>
        <v>82.78</v>
      </c>
      <c r="BY6" s="22">
        <f t="shared" si="8"/>
        <v>84.82</v>
      </c>
      <c r="BZ6" s="21" t="str">
        <f>IF(BZ7="","",IF(BZ7="-","【-】","【"&amp;SUBSTITUTE(TEXT(BZ7,"#,##0.00"),"-","△")&amp;"】"))</f>
        <v>【102.35】</v>
      </c>
      <c r="CA6" s="22">
        <f>IF(CA7="",NA(),CA7)</f>
        <v>145.28</v>
      </c>
      <c r="CB6" s="22">
        <f t="shared" ref="CB6:CJ6" si="9">IF(CB7="",NA(),CB7)</f>
        <v>137.81</v>
      </c>
      <c r="CC6" s="22">
        <f t="shared" si="9"/>
        <v>139.57</v>
      </c>
      <c r="CD6" s="22">
        <f t="shared" si="9"/>
        <v>151.49</v>
      </c>
      <c r="CE6" s="22">
        <f t="shared" si="9"/>
        <v>151.79</v>
      </c>
      <c r="CF6" s="22">
        <f t="shared" si="9"/>
        <v>218.42</v>
      </c>
      <c r="CG6" s="22">
        <f t="shared" si="9"/>
        <v>227.27</v>
      </c>
      <c r="CH6" s="22">
        <f t="shared" si="9"/>
        <v>223.98</v>
      </c>
      <c r="CI6" s="22">
        <f t="shared" si="9"/>
        <v>225.09</v>
      </c>
      <c r="CJ6" s="22">
        <f t="shared" si="9"/>
        <v>224.82</v>
      </c>
      <c r="CK6" s="21" t="str">
        <f>IF(CK7="","",IF(CK7="-","【-】","【"&amp;SUBSTITUTE(TEXT(CK7,"#,##0.00"),"-","△")&amp;"】"))</f>
        <v>【167.74】</v>
      </c>
      <c r="CL6" s="22">
        <f>IF(CL7="",NA(),CL7)</f>
        <v>44.05</v>
      </c>
      <c r="CM6" s="22">
        <f t="shared" ref="CM6:CU6" si="10">IF(CM7="",NA(),CM7)</f>
        <v>44.13</v>
      </c>
      <c r="CN6" s="22">
        <f t="shared" si="10"/>
        <v>43.99</v>
      </c>
      <c r="CO6" s="22">
        <f t="shared" si="10"/>
        <v>45.29</v>
      </c>
      <c r="CP6" s="22">
        <f t="shared" si="10"/>
        <v>43.02</v>
      </c>
      <c r="CQ6" s="22">
        <f t="shared" si="10"/>
        <v>50.24</v>
      </c>
      <c r="CR6" s="22">
        <f t="shared" si="10"/>
        <v>50.29</v>
      </c>
      <c r="CS6" s="22">
        <f t="shared" si="10"/>
        <v>49.64</v>
      </c>
      <c r="CT6" s="22">
        <f t="shared" si="10"/>
        <v>49.38</v>
      </c>
      <c r="CU6" s="22">
        <f t="shared" si="10"/>
        <v>50.09</v>
      </c>
      <c r="CV6" s="21" t="str">
        <f>IF(CV7="","",IF(CV7="-","【-】","【"&amp;SUBSTITUTE(TEXT(CV7,"#,##0.00"),"-","△")&amp;"】"))</f>
        <v>【60.29】</v>
      </c>
      <c r="CW6" s="22">
        <f>IF(CW7="",NA(),CW7)</f>
        <v>78.45</v>
      </c>
      <c r="CX6" s="22">
        <f t="shared" ref="CX6:DF6" si="11">IF(CX7="",NA(),CX7)</f>
        <v>77.31</v>
      </c>
      <c r="CY6" s="22">
        <f t="shared" si="11"/>
        <v>76.84</v>
      </c>
      <c r="CZ6" s="22">
        <f t="shared" si="11"/>
        <v>74.78</v>
      </c>
      <c r="DA6" s="22">
        <f t="shared" si="11"/>
        <v>77.09</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55.11</v>
      </c>
      <c r="DI6" s="22">
        <f t="shared" ref="DI6:DQ6" si="12">IF(DI7="",NA(),DI7)</f>
        <v>56.24</v>
      </c>
      <c r="DJ6" s="22">
        <f t="shared" si="12"/>
        <v>57.18</v>
      </c>
      <c r="DK6" s="22">
        <f t="shared" si="12"/>
        <v>57.25</v>
      </c>
      <c r="DL6" s="22">
        <f t="shared" si="12"/>
        <v>55.69</v>
      </c>
      <c r="DM6" s="22">
        <f t="shared" si="12"/>
        <v>45.14</v>
      </c>
      <c r="DN6" s="22">
        <f t="shared" si="12"/>
        <v>45.85</v>
      </c>
      <c r="DO6" s="22">
        <f t="shared" si="12"/>
        <v>47.31</v>
      </c>
      <c r="DP6" s="22">
        <f t="shared" si="12"/>
        <v>47.5</v>
      </c>
      <c r="DQ6" s="22">
        <f t="shared" si="12"/>
        <v>48.41</v>
      </c>
      <c r="DR6" s="21" t="str">
        <f>IF(DR7="","",IF(DR7="-","【-】","【"&amp;SUBSTITUTE(TEXT(DR7,"#,##0.00"),"-","△")&amp;"】"))</f>
        <v>【50.88】</v>
      </c>
      <c r="DS6" s="22">
        <f>IF(DS7="",NA(),DS7)</f>
        <v>24.86</v>
      </c>
      <c r="DT6" s="22">
        <f t="shared" ref="DT6:EB6" si="13">IF(DT7="",NA(),DT7)</f>
        <v>23.97</v>
      </c>
      <c r="DU6" s="22">
        <f t="shared" si="13"/>
        <v>25.11</v>
      </c>
      <c r="DV6" s="22">
        <f t="shared" si="13"/>
        <v>35.450000000000003</v>
      </c>
      <c r="DW6" s="22">
        <f t="shared" si="13"/>
        <v>34.92</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0.37</v>
      </c>
      <c r="EE6" s="22">
        <f t="shared" ref="EE6:EM6" si="14">IF(EE7="",NA(),EE7)</f>
        <v>0.24</v>
      </c>
      <c r="EF6" s="22">
        <f t="shared" si="14"/>
        <v>0.33</v>
      </c>
      <c r="EG6" s="22">
        <f t="shared" si="14"/>
        <v>0.41</v>
      </c>
      <c r="EH6" s="22">
        <f t="shared" si="14"/>
        <v>1.07</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14605</v>
      </c>
      <c r="D7" s="24">
        <v>46</v>
      </c>
      <c r="E7" s="24">
        <v>1</v>
      </c>
      <c r="F7" s="24">
        <v>0</v>
      </c>
      <c r="G7" s="24">
        <v>1</v>
      </c>
      <c r="H7" s="24" t="s">
        <v>93</v>
      </c>
      <c r="I7" s="24" t="s">
        <v>94</v>
      </c>
      <c r="J7" s="24" t="s">
        <v>95</v>
      </c>
      <c r="K7" s="24" t="s">
        <v>96</v>
      </c>
      <c r="L7" s="24" t="s">
        <v>97</v>
      </c>
      <c r="M7" s="24" t="s">
        <v>98</v>
      </c>
      <c r="N7" s="25" t="s">
        <v>99</v>
      </c>
      <c r="O7" s="25">
        <v>69.3</v>
      </c>
      <c r="P7" s="25">
        <v>90.39</v>
      </c>
      <c r="Q7" s="25">
        <v>3552</v>
      </c>
      <c r="R7" s="25">
        <v>10342</v>
      </c>
      <c r="S7" s="25">
        <v>237.1</v>
      </c>
      <c r="T7" s="25">
        <v>43.62</v>
      </c>
      <c r="U7" s="25">
        <v>9209</v>
      </c>
      <c r="V7" s="25">
        <v>23.86</v>
      </c>
      <c r="W7" s="25">
        <v>385.96</v>
      </c>
      <c r="X7" s="25">
        <v>121.82</v>
      </c>
      <c r="Y7" s="25">
        <v>127.5</v>
      </c>
      <c r="Z7" s="25">
        <v>125.92</v>
      </c>
      <c r="AA7" s="25">
        <v>118.43</v>
      </c>
      <c r="AB7" s="25">
        <v>119.09</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484.59</v>
      </c>
      <c r="AU7" s="25">
        <v>585.32000000000005</v>
      </c>
      <c r="AV7" s="25">
        <v>812.74</v>
      </c>
      <c r="AW7" s="25">
        <v>682.78</v>
      </c>
      <c r="AX7" s="25">
        <v>883.67</v>
      </c>
      <c r="AY7" s="25">
        <v>293.23</v>
      </c>
      <c r="AZ7" s="25">
        <v>300.14</v>
      </c>
      <c r="BA7" s="25">
        <v>301.04000000000002</v>
      </c>
      <c r="BB7" s="25">
        <v>305.08</v>
      </c>
      <c r="BC7" s="25">
        <v>305.33999999999997</v>
      </c>
      <c r="BD7" s="25">
        <v>261.51</v>
      </c>
      <c r="BE7" s="25">
        <v>288.97000000000003</v>
      </c>
      <c r="BF7" s="25">
        <v>285.10000000000002</v>
      </c>
      <c r="BG7" s="25">
        <v>293.19</v>
      </c>
      <c r="BH7" s="25">
        <v>309.44</v>
      </c>
      <c r="BI7" s="25">
        <v>367.96</v>
      </c>
      <c r="BJ7" s="25">
        <v>542.29999999999995</v>
      </c>
      <c r="BK7" s="25">
        <v>566.65</v>
      </c>
      <c r="BL7" s="25">
        <v>551.62</v>
      </c>
      <c r="BM7" s="25">
        <v>585.59</v>
      </c>
      <c r="BN7" s="25">
        <v>561.34</v>
      </c>
      <c r="BO7" s="25">
        <v>265.16000000000003</v>
      </c>
      <c r="BP7" s="25">
        <v>126.82</v>
      </c>
      <c r="BQ7" s="25">
        <v>134.32</v>
      </c>
      <c r="BR7" s="25">
        <v>132.47999999999999</v>
      </c>
      <c r="BS7" s="25">
        <v>121.92</v>
      </c>
      <c r="BT7" s="25">
        <v>122.11</v>
      </c>
      <c r="BU7" s="25">
        <v>87.51</v>
      </c>
      <c r="BV7" s="25">
        <v>84.77</v>
      </c>
      <c r="BW7" s="25">
        <v>87.11</v>
      </c>
      <c r="BX7" s="25">
        <v>82.78</v>
      </c>
      <c r="BY7" s="25">
        <v>84.82</v>
      </c>
      <c r="BZ7" s="25">
        <v>102.35</v>
      </c>
      <c r="CA7" s="25">
        <v>145.28</v>
      </c>
      <c r="CB7" s="25">
        <v>137.81</v>
      </c>
      <c r="CC7" s="25">
        <v>139.57</v>
      </c>
      <c r="CD7" s="25">
        <v>151.49</v>
      </c>
      <c r="CE7" s="25">
        <v>151.79</v>
      </c>
      <c r="CF7" s="25">
        <v>218.42</v>
      </c>
      <c r="CG7" s="25">
        <v>227.27</v>
      </c>
      <c r="CH7" s="25">
        <v>223.98</v>
      </c>
      <c r="CI7" s="25">
        <v>225.09</v>
      </c>
      <c r="CJ7" s="25">
        <v>224.82</v>
      </c>
      <c r="CK7" s="25">
        <v>167.74</v>
      </c>
      <c r="CL7" s="25">
        <v>44.05</v>
      </c>
      <c r="CM7" s="25">
        <v>44.13</v>
      </c>
      <c r="CN7" s="25">
        <v>43.99</v>
      </c>
      <c r="CO7" s="25">
        <v>45.29</v>
      </c>
      <c r="CP7" s="25">
        <v>43.02</v>
      </c>
      <c r="CQ7" s="25">
        <v>50.24</v>
      </c>
      <c r="CR7" s="25">
        <v>50.29</v>
      </c>
      <c r="CS7" s="25">
        <v>49.64</v>
      </c>
      <c r="CT7" s="25">
        <v>49.38</v>
      </c>
      <c r="CU7" s="25">
        <v>50.09</v>
      </c>
      <c r="CV7" s="25">
        <v>60.29</v>
      </c>
      <c r="CW7" s="25">
        <v>78.45</v>
      </c>
      <c r="CX7" s="25">
        <v>77.31</v>
      </c>
      <c r="CY7" s="25">
        <v>76.84</v>
      </c>
      <c r="CZ7" s="25">
        <v>74.78</v>
      </c>
      <c r="DA7" s="25">
        <v>77.09</v>
      </c>
      <c r="DB7" s="25">
        <v>78.650000000000006</v>
      </c>
      <c r="DC7" s="25">
        <v>77.73</v>
      </c>
      <c r="DD7" s="25">
        <v>78.09</v>
      </c>
      <c r="DE7" s="25">
        <v>78.010000000000005</v>
      </c>
      <c r="DF7" s="25">
        <v>77.599999999999994</v>
      </c>
      <c r="DG7" s="25">
        <v>90.12</v>
      </c>
      <c r="DH7" s="25">
        <v>55.11</v>
      </c>
      <c r="DI7" s="25">
        <v>56.24</v>
      </c>
      <c r="DJ7" s="25">
        <v>57.18</v>
      </c>
      <c r="DK7" s="25">
        <v>57.25</v>
      </c>
      <c r="DL7" s="25">
        <v>55.69</v>
      </c>
      <c r="DM7" s="25">
        <v>45.14</v>
      </c>
      <c r="DN7" s="25">
        <v>45.85</v>
      </c>
      <c r="DO7" s="25">
        <v>47.31</v>
      </c>
      <c r="DP7" s="25">
        <v>47.5</v>
      </c>
      <c r="DQ7" s="25">
        <v>48.41</v>
      </c>
      <c r="DR7" s="25">
        <v>50.88</v>
      </c>
      <c r="DS7" s="25">
        <v>24.86</v>
      </c>
      <c r="DT7" s="25">
        <v>23.97</v>
      </c>
      <c r="DU7" s="25">
        <v>25.11</v>
      </c>
      <c r="DV7" s="25">
        <v>35.450000000000003</v>
      </c>
      <c r="DW7" s="25">
        <v>34.92</v>
      </c>
      <c r="DX7" s="25">
        <v>13.58</v>
      </c>
      <c r="DY7" s="25">
        <v>14.13</v>
      </c>
      <c r="DZ7" s="25">
        <v>16.77</v>
      </c>
      <c r="EA7" s="25">
        <v>17.399999999999999</v>
      </c>
      <c r="EB7" s="25">
        <v>18.64</v>
      </c>
      <c r="EC7" s="25">
        <v>22.3</v>
      </c>
      <c r="ED7" s="25">
        <v>0.37</v>
      </c>
      <c r="EE7" s="25">
        <v>0.24</v>
      </c>
      <c r="EF7" s="25">
        <v>0.33</v>
      </c>
      <c r="EG7" s="25">
        <v>0.41</v>
      </c>
      <c r="EH7" s="25">
        <v>1.07</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欣司</cp:lastModifiedBy>
  <cp:lastPrinted>2023-01-14T04:50:43Z</cp:lastPrinted>
  <dcterms:created xsi:type="dcterms:W3CDTF">2022-12-01T00:51:40Z</dcterms:created>
  <dcterms:modified xsi:type="dcterms:W3CDTF">2023-02-07T06:11:53Z</dcterms:modified>
  <cp:category/>
</cp:coreProperties>
</file>