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v01.kmf.localnet\上下水道班\公営企業に係る「経営比較分析表」\R4\【経営比較分析表】\上水事業\【経営比較分析表】2021_014605_47_010\"/>
    </mc:Choice>
  </mc:AlternateContent>
  <workbookProtection workbookAlgorithmName="SHA-512" workbookHashValue="pqFqgcpCeoz7G6j80VpsUfg0Gw8OVKkGaFfziVxOUfQE3xxvJdKLB28aw2OSyaHeCl4Z2wcYP6k3JaQFS1B2Og==" workbookSaltValue="yC1uOcS8WkFwSe9QL6N3ew==" workbookSpinCount="100000" lockStructure="1"/>
  <bookViews>
    <workbookView xWindow="0" yWindow="0" windowWidth="20175" windowHeight="74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<sst xmlns="http://schemas.openxmlformats.org/spreadsheetml/2006/main" count="233" uniqueCount="118">
  <si>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</si>
  <si>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</si>
  <si>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</si>
  <si>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</si>
  <si>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</si>
  <si>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</si>
  <si>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</si>
  <si>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</si>
  <si>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</si>
  <si>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</si>
  <si>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</si>
  <si>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</si>
  <si>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</si>
  <si>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</si>
  <si>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</si>
  <si>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</si>
  <si>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</si>
  <si>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</si>
  <si>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</si>
  <si>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</si>
  <si>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</si>
  <si>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</si>
  <si>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</si>
  <si>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</si>
  <si>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</si>
  <si>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</si>
  <si>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</si>
  <si>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</si>
  <si>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</si>
  <si>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</si>
  <si>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</si>
  <si>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</si>
  <si>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</si>
  <si>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</si>
  <si>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</si>
  <si>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</si>
  <si>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</si>
  <si>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</si>
  <si>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</si>
  <si>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</si>
  <si>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</si>
  <si>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</si>
  <si>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</si>
  <si>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</si>
  <si>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</si>
  <si>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</si>
  <si>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</si>
  <si>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</si>
  <si>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</si>
  <si>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</si>
  <si>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</si>
  <si>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</si>
  <si>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</si>
  <si>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</si>
  <si>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</si>
  <si>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</si>
  <si>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</si>
  <si>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</si>
  <si>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</si>
  <si>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</si>
  <si>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</si>
  <si>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</si>
  <si>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</si>
  <si>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</si>
  <si>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</si>
  <si>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</si>
  <si>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</si>
  <si>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</si>
  <si>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</si>
  <si>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</si>
  <si>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</si>
  <si>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</si>
  <si>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</si>
  <si>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</si>
  <si>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</si>
  <si>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</si>
  <si>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</si>
  <si>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</si>
  <si>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</si>
  <si>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</si>
  <si>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</si>
  <si>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</si>
  <si>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</si>
  <si>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</si>
  <si>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</si>
  <si>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</si>
  <si>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</si>
  <si>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</si>
  <si>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</si>
  <si>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</si>
  <si>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</si>
  <si>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</si>
  <si>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</si>
  <si>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</si>
  <si>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</si>
  <si>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</si>
  <si>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</si>
  <si>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</si>
  <si>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</si>
  <si>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</si>
  <si>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</si>
  <si>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</si>
  <si>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</si>
  <si>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</si>
  <si>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</si>
  <si>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</si>
  <si>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</si>
  <si>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</si>
  <si>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</si>
  <si>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</si>
  <si>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</si>
  <si>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</si>
  <si>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</si>
  <si>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</si>
  <si>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</si>
  <si>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現状の結果としては、有収率を除く各指標は低水準であり、収支不足分を一般会計繰入金に依存していることから、経営の健全性・効率性が確保されているとはいえない状況にあります。
　今後は、給水人口の減少や節水意識の高揚により、水道料金収入が減少する中で更なる経費節減に努めるとともに、適正な水道料金収入の確保などの対策を講じる必要があります。
　また、地理的な特殊性があるものの、施設の効率性も低水準にあることから、将来人口を踏まえた水需要の動向に注視しながら施設規模の見直しや老朽施設の更新等の検討を行い、計画的で効率的な経営に努めていく必要があります。</t>
    <phoneticPr fontId="4"/>
  </si>
  <si>
    <r>
      <rPr>
        <sz val="11"/>
        <rFont val="ＭＳ ゴシック"/>
        <family val="3"/>
        <charset val="128"/>
      </rPr>
      <t>　前前年と前年の管路更新は、他事業が起因となり移設更新したのもである。
　現在、法定耐用年数を経過した更新対象地なる資産はないものの、今後においては対象資産が増加するため、管路の更新計画を策定し施設の健全化を進める必要があります。</t>
    </r>
    <r>
      <rPr>
        <sz val="11"/>
        <color rgb="FFFF0000"/>
        <rFont val="ＭＳ ゴシック"/>
        <family val="3"/>
        <charset val="128"/>
      </rPr>
      <t>　</t>
    </r>
    <phoneticPr fontId="4"/>
  </si>
  <si>
    <t>　給水収益や一般会計からの繰入金等の総収益で、総費用と地方債償還金をどの程度賄えているかを表す「収益的収支比率」は、高料金対策に要する経費の基準内繰入増加のため、前年度から15.4％ほど上がり、全国平均や類似団体と比較では高い水準にあります。
　給水収益に対する企業債残高の割合で債務の規模を表す「企業債残高対給水収益比率」は、全国平均で約3.2倍、類似団体では約2.7倍と高い水準にあり、近年は横ばいで推移してます。要因としては、
起債償還額及び給水収益が前年度比較でほぼ同額であるためです。
　給水収益で、どの程度給水費用を賄えているかを表す「料金回収率」は、全国平均や類似団体と約16％ほどの差があり、料金水準としては低い状況にあります。急激な人口減はありませんが、料金の増収はないため、料金回収率は横ばいとなっています。有収水量1㎥当たりの費用を表す「給水原価」も、ここ数年ほぼ同じ水準で推移しておりますが、全国平均で2.3倍、類似団体の約1.7倍と高い水準となっています。要因は費用に対し有収水量の増加がないため、横ばいとなっています。
　施設の利用状況や適正規模を表す「施設利用率」は、ここ数年横ばいで推移しております。人口減少に伴い配水量の減少により、施設利用率40％前後と低いことから、適切な施設規模の把握が必要であります。
　施設の稼働率が収益に繋がっているかを表す「有収率」は、全国平均や類似団体と比較しても供給の効率性は高い水準を維持しており、施設の健全性が保たれているといえます。</t>
    <rPh sb="58" eb="63">
      <t>コウリョウキンタイサク</t>
    </rPh>
    <rPh sb="64" eb="65">
      <t>ヨウ</t>
    </rPh>
    <rPh sb="67" eb="69">
      <t>ケイヒ</t>
    </rPh>
    <rPh sb="70" eb="72">
      <t>キジュン</t>
    </rPh>
    <rPh sb="72" eb="73">
      <t>ナイ</t>
    </rPh>
    <rPh sb="73" eb="75">
      <t>クリイレ</t>
    </rPh>
    <rPh sb="75" eb="77">
      <t>ゾウカ</t>
    </rPh>
    <rPh sb="107" eb="109">
      <t>ヒカク</t>
    </rPh>
    <rPh sb="111" eb="112">
      <t>コウ</t>
    </rPh>
    <rPh sb="113" eb="115">
      <t>スイジュン</t>
    </rPh>
    <rPh sb="169" eb="170">
      <t>ヤク</t>
    </rPh>
    <rPh sb="173" eb="174">
      <t>バイ</t>
    </rPh>
    <rPh sb="209" eb="211">
      <t>ヨウイン</t>
    </rPh>
    <rPh sb="217" eb="219">
      <t>キサイ</t>
    </rPh>
    <rPh sb="322" eb="324">
      <t>キュウゲキ</t>
    </rPh>
    <rPh sb="336" eb="338">
      <t>リョウキン</t>
    </rPh>
    <rPh sb="339" eb="340">
      <t>ゾウ</t>
    </rPh>
    <rPh sb="340" eb="341">
      <t>シュウ</t>
    </rPh>
    <rPh sb="347" eb="349">
      <t>リョウキン</t>
    </rPh>
    <rPh sb="349" eb="351">
      <t>カイシュウ</t>
    </rPh>
    <rPh sb="351" eb="352">
      <t>リツ</t>
    </rPh>
    <rPh sb="353" eb="354">
      <t>ヨコ</t>
    </rPh>
    <rPh sb="416" eb="417">
      <t>バイ</t>
    </rPh>
    <rPh sb="441" eb="443">
      <t>ヨウイン</t>
    </rPh>
    <rPh sb="444" eb="446">
      <t>ヒヨウ</t>
    </rPh>
    <rPh sb="447" eb="448">
      <t>タイ</t>
    </rPh>
    <rPh sb="449" eb="451">
      <t>ユウシュウ</t>
    </rPh>
    <rPh sb="451" eb="453">
      <t>スイリョウ</t>
    </rPh>
    <rPh sb="454" eb="456">
      <t>ゾウカ</t>
    </rPh>
    <rPh sb="462" eb="463">
      <t>ヨコ</t>
    </rPh>
    <rPh sb="516" eb="518">
      <t>ジンコウ</t>
    </rPh>
    <rPh sb="518" eb="520">
      <t>ゲンショウ</t>
    </rPh>
    <rPh sb="521" eb="522">
      <t>トモナ</t>
    </rPh>
    <rPh sb="523" eb="525">
      <t>ハイスイ</t>
    </rPh>
    <rPh sb="525" eb="526">
      <t>リョウ</t>
    </rPh>
    <rPh sb="527" eb="529">
      <t>ゲンショウ</t>
    </rPh>
    <rPh sb="533" eb="535">
      <t>シセツ</t>
    </rPh>
    <rPh sb="535" eb="537">
      <t>リヨウ</t>
    </rPh>
    <rPh sb="537" eb="538">
      <t>リツ</t>
    </rPh>
    <rPh sb="541" eb="543">
      <t>ゼンゴ</t>
    </rPh>
    <rPh sb="544" eb="545">
      <t>ヒク</t>
    </rPh>
    <rPh sb="551" eb="553">
      <t>テキセツ</t>
    </rPh>
    <rPh sb="554" eb="556">
      <t>シセツ</t>
    </rPh>
    <rPh sb="556" eb="558">
      <t>キボ</t>
    </rPh>
    <rPh sb="559" eb="561">
      <t>ハアク</t>
    </rPh>
    <rPh sb="562" eb="5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</si>
</sst>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1.38</c:v>
                </c:pt>
                <c:pt idx="2">
                  <c:v>1.3</c:v>
                </c:pt>
                <c:pt idx="3">
                  <c:v>0.02</c:v>
                </c:pt>
                <c:pt idx="4" formatCode="#,##0.00;&quot;△&quot;#,##0.00">
                  <c:v>0</c:v>
                </c:pt>
              </c:numCache>
            </c:numRef>
          </c:val>
          <c:extLst>
            <c:ext xmlns:c16="http://schemas.microsoft.com/office/drawing/2014/chart" uri="{C3380CC4-5D6E-409C-BE32-E72D297353CC}">
              <c16:uniqueId val="{00000000-B888-44C3-AFB1-93497A22D92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888-44C3-AFB1-93497A22D92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41.39</c:v>
                </c:pt>
                <c:pt idx="1">
                  <c:v>41.95</c:v>
                </c:pt>
                <c:pt idx="2">
                  <c:v>45.06</c:v>
                </c:pt>
                <c:pt idx="3">
                  <c:v>41.08</c:v>
                </c:pt>
                <c:pt idx="4">
                  <c:v>41.93</c:v>
                </c:pt>
              </c:numCache>
            </c:numRef>
          </c:val>
          <c:extLst>
            <c:ext xmlns:c16="http://schemas.microsoft.com/office/drawing/2014/chart" uri="{C3380CC4-5D6E-409C-BE32-E72D297353CC}">
              <c16:uniqueId val="{00000000-ED53-4B4D-B561-8C397199639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ED53-4B4D-B561-8C397199639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88.23</c:v>
                </c:pt>
                <c:pt idx="1">
                  <c:v>83.22</c:v>
                </c:pt>
                <c:pt idx="2">
                  <c:v>79.900000000000006</c:v>
                </c:pt>
                <c:pt idx="3">
                  <c:v>83.87</c:v>
                </c:pt>
                <c:pt idx="4">
                  <c:v>84.02</c:v>
                </c:pt>
              </c:numCache>
            </c:numRef>
          </c:val>
          <c:extLst>
            <c:ext xmlns:c16="http://schemas.microsoft.com/office/drawing/2014/chart" uri="{C3380CC4-5D6E-409C-BE32-E72D297353CC}">
              <c16:uniqueId val="{00000000-D1C6-4033-8535-34FBC0A6BAD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D1C6-4033-8535-34FBC0A6BAD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43.7</c:v>
                </c:pt>
                <c:pt idx="1">
                  <c:v>42.29</c:v>
                </c:pt>
                <c:pt idx="2">
                  <c:v>42.5</c:v>
                </c:pt>
                <c:pt idx="3">
                  <c:v>62.56</c:v>
                </c:pt>
                <c:pt idx="4">
                  <c:v>77.959999999999994</c:v>
                </c:pt>
              </c:numCache>
            </c:numRef>
          </c:val>
          <c:extLst>
            <c:ext xmlns:c16="http://schemas.microsoft.com/office/drawing/2014/chart" uri="{C3380CC4-5D6E-409C-BE32-E72D297353CC}">
              <c16:uniqueId val="{00000000-AC1C-4F42-80CE-9AE6739EFC1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AC1C-4F42-80CE-9AE6739EFC1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E0-474B-B6DE-4DA2F974A8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0-474B-B6DE-4DA2F974A8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F4-4812-A719-399FA893E19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4-4812-A719-399FA893E19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B-4A27-AD3D-D0E7594FD66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B-4A27-AD3D-D0E7594FD66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6-4C54-ACE4-66B7A40FF5D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6-4C54-ACE4-66B7A40FF5D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3220.29</c:v>
                </c:pt>
                <c:pt idx="1">
                  <c:v>3281.53</c:v>
                </c:pt>
                <c:pt idx="2">
                  <c:v>3014.3</c:v>
                </c:pt>
                <c:pt idx="3">
                  <c:v>3244.01</c:v>
                </c:pt>
                <c:pt idx="4">
                  <c:v>3027.62</c:v>
                </c:pt>
              </c:numCache>
            </c:numRef>
          </c:val>
          <c:extLst>
            <c:ext xmlns:c16="http://schemas.microsoft.com/office/drawing/2014/chart" uri="{C3380CC4-5D6E-409C-BE32-E72D297353CC}">
              <c16:uniqueId val="{00000000-036F-4BED-89BF-5A05AE0D018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036F-4BED-89BF-5A05AE0D018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28.55</c:v>
                </c:pt>
                <c:pt idx="1">
                  <c:v>25.89</c:v>
                </c:pt>
                <c:pt idx="2">
                  <c:v>26.46</c:v>
                </c:pt>
                <c:pt idx="3">
                  <c:v>24.25</c:v>
                </c:pt>
                <c:pt idx="4">
                  <c:v>25.51</c:v>
                </c:pt>
              </c:numCache>
            </c:numRef>
          </c:val>
          <c:extLst>
            <c:ext xmlns:c16="http://schemas.microsoft.com/office/drawing/2014/chart" uri="{C3380CC4-5D6E-409C-BE32-E72D297353CC}">
              <c16:uniqueId val="{00000000-D3AD-4B8E-A72A-32051FE1E35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D3AD-4B8E-A72A-32051FE1E35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621.29999999999995</c:v>
                </c:pt>
                <c:pt idx="1">
                  <c:v>685.23</c:v>
                </c:pt>
                <c:pt idx="2">
                  <c:v>672.74</c:v>
                </c:pt>
                <c:pt idx="3">
                  <c:v>740.77</c:v>
                </c:pt>
                <c:pt idx="4">
                  <c:v>702.63</c:v>
                </c:pt>
              </c:numCache>
            </c:numRef>
          </c:val>
          <c:extLst>
            <c:ext xmlns:c16="http://schemas.microsoft.com/office/drawing/2014/chart" uri="{C3380CC4-5D6E-409C-BE32-E72D297353CC}">
              <c16:uniqueId val="{00000000-D95E-42FE-8790-A1B08485DF7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D95E-42FE-8790-A1B08485DF7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北海道　上富良野町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2">
        <f>データ!$R$6</f>
        <v>10342</v>
      </c>
      <c r="AM8" s="62"/>
      <c r="AN8" s="62"/>
      <c r="AO8" s="62"/>
      <c r="AP8" s="62"/>
      <c r="AQ8" s="62"/>
      <c r="AR8" s="62"/>
      <c r="AS8" s="62"/>
      <c r="AT8" s="36">
        <f>データ!$S$6</f>
        <v>237.1</v>
      </c>
      <c r="AU8" s="36"/>
      <c r="AV8" s="36"/>
      <c r="AW8" s="36"/>
      <c r="AX8" s="36"/>
      <c r="AY8" s="36"/>
      <c r="AZ8" s="36"/>
      <c r="BA8" s="36"/>
      <c r="BB8" s="36">
        <f>データ!$T$6</f>
        <v>43.62</v>
      </c>
      <c r="BC8" s="36"/>
      <c r="BD8" s="36"/>
      <c r="BE8" s="36"/>
      <c r="BF8" s="36"/>
      <c r="BG8" s="36"/>
      <c r="BH8" s="36"/>
      <c r="BI8" s="36"/>
      <c r="BJ8" s="3"/>
      <c r="BK8" s="3"/>
      <c r="BL8" s="63" t="s">
        <v>10</v>
      </c>
      <c r="BM8" s="64"/>
      <c r="BN8" s="65" t="s">
        <v>11</v>
      </c>
      <c r="BO8" s="65"/>
      <c r="BP8" s="65"/>
      <c r="BQ8" s="65"/>
      <c r="BR8" s="65"/>
      <c r="BS8" s="65"/>
      <c r="BT8" s="65"/>
      <c r="BU8" s="65"/>
      <c r="BV8" s="65"/>
      <c r="BW8" s="65"/>
      <c r="BX8" s="65"/>
      <c r="BY8" s="66"/>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2"/>
      <c r="AE9" s="2"/>
      <c r="AF9" s="2"/>
      <c r="AG9" s="2"/>
      <c r="AH9" s="3"/>
      <c r="AI9" s="2"/>
      <c r="AJ9" s="2"/>
      <c r="AK9" s="2"/>
      <c r="AL9" s="48" t="s">
        <v>16</v>
      </c>
      <c r="AM9" s="48"/>
      <c r="AN9" s="48"/>
      <c r="AO9" s="48"/>
      <c r="AP9" s="48"/>
      <c r="AQ9" s="48"/>
      <c r="AR9" s="48"/>
      <c r="AS9" s="48"/>
      <c r="AT9" s="48" t="s">
        <v>17</v>
      </c>
      <c r="AU9" s="48"/>
      <c r="AV9" s="48"/>
      <c r="AW9" s="48"/>
      <c r="AX9" s="48"/>
      <c r="AY9" s="48"/>
      <c r="AZ9" s="48"/>
      <c r="BA9" s="48"/>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8.18</v>
      </c>
      <c r="Q10" s="36"/>
      <c r="R10" s="36"/>
      <c r="S10" s="36"/>
      <c r="T10" s="36"/>
      <c r="U10" s="36"/>
      <c r="V10" s="36"/>
      <c r="W10" s="62">
        <f>データ!$Q$6</f>
        <v>3552</v>
      </c>
      <c r="X10" s="62"/>
      <c r="Y10" s="62"/>
      <c r="Z10" s="62"/>
      <c r="AA10" s="62"/>
      <c r="AB10" s="62"/>
      <c r="AC10" s="62"/>
      <c r="AD10" s="2"/>
      <c r="AE10" s="2"/>
      <c r="AF10" s="2"/>
      <c r="AG10" s="2"/>
      <c r="AH10" s="2"/>
      <c r="AI10" s="2"/>
      <c r="AJ10" s="2"/>
      <c r="AK10" s="2"/>
      <c r="AL10" s="62">
        <f>データ!$U$6</f>
        <v>833</v>
      </c>
      <c r="AM10" s="62"/>
      <c r="AN10" s="62"/>
      <c r="AO10" s="62"/>
      <c r="AP10" s="62"/>
      <c r="AQ10" s="62"/>
      <c r="AR10" s="62"/>
      <c r="AS10" s="62"/>
      <c r="AT10" s="36">
        <f>データ!$V$6</f>
        <v>51.24</v>
      </c>
      <c r="AU10" s="36"/>
      <c r="AV10" s="36"/>
      <c r="AW10" s="36"/>
      <c r="AX10" s="36"/>
      <c r="AY10" s="36"/>
      <c r="AZ10" s="36"/>
      <c r="BA10" s="36"/>
      <c r="BB10" s="36">
        <f>データ!$W$6</f>
        <v>16.260000000000002</v>
      </c>
      <c r="BC10" s="36"/>
      <c r="BD10" s="36"/>
      <c r="BE10" s="36"/>
      <c r="BF10" s="36"/>
      <c r="BG10" s="36"/>
      <c r="BH10" s="36"/>
      <c r="BI10" s="36"/>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38"/>
      <c r="BN43" s="38"/>
      <c r="BO43" s="38"/>
      <c r="BP43" s="38"/>
      <c r="BQ43" s="38"/>
      <c r="BR43" s="38"/>
      <c r="BS43" s="38"/>
      <c r="BT43" s="38"/>
      <c r="BU43" s="38"/>
      <c r="BV43" s="38"/>
      <c r="BW43" s="38"/>
      <c r="BX43" s="38"/>
      <c r="BY43" s="38"/>
      <c r="BZ43" s="39"/>
    </row>
    <row r="44" spans="1:78" ht="87"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4"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38"/>
      <c r="BN59" s="38"/>
      <c r="BO59" s="38"/>
      <c r="BP59" s="38"/>
      <c r="BQ59" s="38"/>
      <c r="BR59" s="38"/>
      <c r="BS59" s="38"/>
      <c r="BT59" s="38"/>
      <c r="BU59" s="38"/>
      <c r="BV59" s="38"/>
      <c r="BW59" s="38"/>
      <c r="BX59" s="38"/>
      <c r="BY59" s="38"/>
      <c r="BZ59" s="39"/>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0"/>
      <c r="BM60" s="38"/>
      <c r="BN60" s="38"/>
      <c r="BO60" s="38"/>
      <c r="BP60" s="38"/>
      <c r="BQ60" s="38"/>
      <c r="BR60" s="38"/>
      <c r="BS60" s="38"/>
      <c r="BT60" s="38"/>
      <c r="BU60" s="38"/>
      <c r="BV60" s="38"/>
      <c r="BW60" s="38"/>
      <c r="BX60" s="38"/>
      <c r="BY60" s="38"/>
      <c r="BZ60" s="39"/>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0"/>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0"/>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0"/>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0"/>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0"/>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0"/>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0"/>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0"/>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0"/>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0"/>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0"/>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0"/>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0"/>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0"/>
      <c r="BM79" s="38"/>
      <c r="BN79" s="38"/>
      <c r="BO79" s="38"/>
      <c r="BP79" s="38"/>
      <c r="BQ79" s="38"/>
      <c r="BR79" s="38"/>
      <c r="BS79" s="38"/>
      <c r="BT79" s="38"/>
      <c r="BU79" s="38"/>
      <c r="BV79" s="38"/>
      <c r="BW79" s="38"/>
      <c r="BX79" s="38"/>
      <c r="BY79" s="38"/>
      <c r="BZ79" s="39"/>
    </row>
    <row r="80" spans="1:78" ht="6.7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0"/>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0"/>
      <c r="BM81" s="38"/>
      <c r="BN81" s="38"/>
      <c r="BO81" s="38"/>
      <c r="BP81" s="38"/>
      <c r="BQ81" s="38"/>
      <c r="BR81" s="38"/>
      <c r="BS81" s="38"/>
      <c r="BT81" s="38"/>
      <c r="BU81" s="38"/>
      <c r="BV81" s="38"/>
      <c r="BW81" s="38"/>
      <c r="BX81" s="38"/>
      <c r="BY81" s="38"/>
      <c r="BZ81" s="39"/>
    </row>
    <row r="82" spans="1:78" ht="5.2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wBTm1kg2JSvib7uo5QGAWxXl9x7PZiOtO/zVd8IMhcQjIioNL0Yf0oG0OV3zgADhWTygBcmmfAugD74DtrgzrQ==" saltValue="0yd4FPuQ/O4eJSuX+g+D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4" t="s">
        <v>52</v>
      </c>
      <c r="I3" s="75"/>
      <c r="J3" s="75"/>
      <c r="K3" s="75"/>
      <c r="L3" s="75"/>
      <c r="M3" s="75"/>
      <c r="N3" s="75"/>
      <c r="O3" s="75"/>
      <c r="P3" s="75"/>
      <c r="Q3" s="75"/>
      <c r="R3" s="75"/>
      <c r="S3" s="75"/>
      <c r="T3" s="75"/>
      <c r="U3" s="75"/>
      <c r="V3" s="75"/>
      <c r="W3" s="76"/>
      <c r="X3" s="80" t="s">
        <v>53</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54</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15" t="s">
        <v>55</v>
      </c>
      <c r="B4" s="17"/>
      <c r="C4" s="17"/>
      <c r="D4" s="17"/>
      <c r="E4" s="17"/>
      <c r="F4" s="17"/>
      <c r="G4" s="17"/>
      <c r="H4" s="77"/>
      <c r="I4" s="78"/>
      <c r="J4" s="78"/>
      <c r="K4" s="78"/>
      <c r="L4" s="78"/>
      <c r="M4" s="78"/>
      <c r="N4" s="78"/>
      <c r="O4" s="78"/>
      <c r="P4" s="78"/>
      <c r="Q4" s="78"/>
      <c r="R4" s="78"/>
      <c r="S4" s="78"/>
      <c r="T4" s="78"/>
      <c r="U4" s="78"/>
      <c r="V4" s="78"/>
      <c r="W4" s="79"/>
      <c r="X4" s="73" t="s">
        <v>56</v>
      </c>
      <c r="Y4" s="73"/>
      <c r="Z4" s="73"/>
      <c r="AA4" s="73"/>
      <c r="AB4" s="73"/>
      <c r="AC4" s="73"/>
      <c r="AD4" s="73"/>
      <c r="AE4" s="73"/>
      <c r="AF4" s="73"/>
      <c r="AG4" s="73"/>
      <c r="AH4" s="73"/>
      <c r="AI4" s="73" t="s">
        <v>57</v>
      </c>
      <c r="AJ4" s="73"/>
      <c r="AK4" s="73"/>
      <c r="AL4" s="73"/>
      <c r="AM4" s="73"/>
      <c r="AN4" s="73"/>
      <c r="AO4" s="73"/>
      <c r="AP4" s="73"/>
      <c r="AQ4" s="73"/>
      <c r="AR4" s="73"/>
      <c r="AS4" s="73"/>
      <c r="AT4" s="73" t="s">
        <v>58</v>
      </c>
      <c r="AU4" s="73"/>
      <c r="AV4" s="73"/>
      <c r="AW4" s="73"/>
      <c r="AX4" s="73"/>
      <c r="AY4" s="73"/>
      <c r="AZ4" s="73"/>
      <c r="BA4" s="73"/>
      <c r="BB4" s="73"/>
      <c r="BC4" s="73"/>
      <c r="BD4" s="73"/>
      <c r="BE4" s="73" t="s">
        <v>59</v>
      </c>
      <c r="BF4" s="73"/>
      <c r="BG4" s="73"/>
      <c r="BH4" s="73"/>
      <c r="BI4" s="73"/>
      <c r="BJ4" s="73"/>
      <c r="BK4" s="73"/>
      <c r="BL4" s="73"/>
      <c r="BM4" s="73"/>
      <c r="BN4" s="73"/>
      <c r="BO4" s="73"/>
      <c r="BP4" s="73" t="s">
        <v>60</v>
      </c>
      <c r="BQ4" s="73"/>
      <c r="BR4" s="73"/>
      <c r="BS4" s="73"/>
      <c r="BT4" s="73"/>
      <c r="BU4" s="73"/>
      <c r="BV4" s="73"/>
      <c r="BW4" s="73"/>
      <c r="BX4" s="73"/>
      <c r="BY4" s="73"/>
      <c r="BZ4" s="73"/>
      <c r="CA4" s="73" t="s">
        <v>61</v>
      </c>
      <c r="CB4" s="73"/>
      <c r="CC4" s="73"/>
      <c r="CD4" s="73"/>
      <c r="CE4" s="73"/>
      <c r="CF4" s="73"/>
      <c r="CG4" s="73"/>
      <c r="CH4" s="73"/>
      <c r="CI4" s="73"/>
      <c r="CJ4" s="73"/>
      <c r="CK4" s="73"/>
      <c r="CL4" s="73" t="s">
        <v>62</v>
      </c>
      <c r="CM4" s="73"/>
      <c r="CN4" s="73"/>
      <c r="CO4" s="73"/>
      <c r="CP4" s="73"/>
      <c r="CQ4" s="73"/>
      <c r="CR4" s="73"/>
      <c r="CS4" s="73"/>
      <c r="CT4" s="73"/>
      <c r="CU4" s="73"/>
      <c r="CV4" s="73"/>
      <c r="CW4" s="73" t="s">
        <v>63</v>
      </c>
      <c r="CX4" s="73"/>
      <c r="CY4" s="73"/>
      <c r="CZ4" s="73"/>
      <c r="DA4" s="73"/>
      <c r="DB4" s="73"/>
      <c r="DC4" s="73"/>
      <c r="DD4" s="73"/>
      <c r="DE4" s="73"/>
      <c r="DF4" s="73"/>
      <c r="DG4" s="73"/>
      <c r="DH4" s="73" t="s">
        <v>64</v>
      </c>
      <c r="DI4" s="73"/>
      <c r="DJ4" s="73"/>
      <c r="DK4" s="73"/>
      <c r="DL4" s="73"/>
      <c r="DM4" s="73"/>
      <c r="DN4" s="73"/>
      <c r="DO4" s="73"/>
      <c r="DP4" s="73"/>
      <c r="DQ4" s="73"/>
      <c r="DR4" s="73"/>
      <c r="DS4" s="73" t="s">
        <v>65</v>
      </c>
      <c r="DT4" s="73"/>
      <c r="DU4" s="73"/>
      <c r="DV4" s="73"/>
      <c r="DW4" s="73"/>
      <c r="DX4" s="73"/>
      <c r="DY4" s="73"/>
      <c r="DZ4" s="73"/>
      <c r="EA4" s="73"/>
      <c r="EB4" s="73"/>
      <c r="EC4" s="73"/>
      <c r="ED4" s="73" t="s">
        <v>66</v>
      </c>
      <c r="EE4" s="73"/>
      <c r="EF4" s="73"/>
      <c r="EG4" s="73"/>
      <c r="EH4" s="73"/>
      <c r="EI4" s="73"/>
      <c r="EJ4" s="73"/>
      <c r="EK4" s="73"/>
      <c r="EL4" s="73"/>
      <c r="EM4" s="73"/>
      <c r="EN4" s="73"/>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14605</v>
      </c>
      <c r="D6" s="20">
        <f t="shared" si="3"/>
        <v>47</v>
      </c>
      <c r="E6" s="20">
        <f t="shared" si="3"/>
        <v>1</v>
      </c>
      <c r="F6" s="20">
        <f t="shared" si="3"/>
        <v>0</v>
      </c>
      <c r="G6" s="20">
        <f t="shared" si="3"/>
        <v>0</v>
      </c>
      <c r="H6" s="20" t="str">
        <f t="shared" si="3"/>
        <v>北海道　上富良野町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8.18</v>
      </c>
      <c r="Q6" s="21">
        <f t="shared" si="3"/>
        <v>3552</v>
      </c>
      <c r="R6" s="21">
        <f t="shared" si="3"/>
        <v>10342</v>
      </c>
      <c r="S6" s="21">
        <f t="shared" si="3"/>
        <v>237.1</v>
      </c>
      <c r="T6" s="21">
        <f t="shared" si="3"/>
        <v>43.62</v>
      </c>
      <c r="U6" s="21">
        <f t="shared" si="3"/>
        <v>833</v>
      </c>
      <c r="V6" s="21">
        <f t="shared" si="3"/>
        <v>51.24</v>
      </c>
      <c r="W6" s="21">
        <f t="shared" si="3"/>
        <v>16.260000000000002</v>
      </c>
      <c r="X6" s="22">
        <f>IF(X7="",NA(),X7)</f>
        <v>43.7</v>
      </c>
      <c r="Y6" s="22">
        <f t="shared" ref="Y6:AG6" si="4">IF(Y7="",NA(),Y7)</f>
        <v>42.29</v>
      </c>
      <c r="Z6" s="22">
        <f t="shared" si="4"/>
        <v>42.5</v>
      </c>
      <c r="AA6" s="22">
        <f t="shared" si="4"/>
        <v>62.56</v>
      </c>
      <c r="AB6" s="22">
        <f t="shared" si="4"/>
        <v>77.959999999999994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3220.29</v>
      </c>
      <c r="BF6" s="22">
        <f t="shared" ref="BF6:BN6" si="7">IF(BF7="",NA(),BF7)</f>
        <v>3281.53</v>
      </c>
      <c r="BG6" s="22">
        <f t="shared" si="7"/>
        <v>3014.3</v>
      </c>
      <c r="BH6" s="22">
        <f t="shared" si="7"/>
        <v>3244.01</v>
      </c>
      <c r="BI6" s="22">
        <f t="shared" si="7"/>
        <v>3027.62</v>
      </c>
      <c r="BJ6" s="22">
        <f t="shared" si="7"/>
        <v>1302.33</v>
      </c>
      <c r="BK6" s="22">
        <f t="shared" si="7"/>
        <v>1274.21</v>
      </c>
      <c r="BL6" s="22">
        <f t="shared" si="7"/>
        <v>1183.92</v>
      </c>
      <c r="BM6" s="22">
        <f t="shared" si="7"/>
        <v>1128.72</v>
      </c>
      <c r="BN6" s="22">
        <f t="shared" si="7"/>
        <v>1125.25</v>
      </c>
      <c r="BO6" s="21" t="str">
        <f>IF(BO7="","",IF(BO7="-","【-】","【"&amp;SUBSTITUTE(TEXT(BO7,"#,##0.00"),"-","△")&amp;"】"))</f>
        <v>【940.88】</v>
      </c>
      <c r="BP6" s="22">
        <f>IF(BP7="",NA(),BP7)</f>
        <v>28.55</v>
      </c>
      <c r="BQ6" s="22">
        <f t="shared" ref="BQ6:BY6" si="8">IF(BQ7="",NA(),BQ7)</f>
        <v>25.89</v>
      </c>
      <c r="BR6" s="22">
        <f t="shared" si="8"/>
        <v>26.46</v>
      </c>
      <c r="BS6" s="22">
        <f t="shared" si="8"/>
        <v>24.25</v>
      </c>
      <c r="BT6" s="22">
        <f t="shared" si="8"/>
        <v>25.51</v>
      </c>
      <c r="BU6" s="22">
        <f t="shared" si="8"/>
        <v>40.89</v>
      </c>
      <c r="BV6" s="22">
        <f t="shared" si="8"/>
        <v>41.25</v>
      </c>
      <c r="BW6" s="22">
        <f t="shared" si="8"/>
        <v>42.5</v>
      </c>
      <c r="BX6" s="22">
        <f t="shared" si="8"/>
        <v>41.84</v>
      </c>
      <c r="BY6" s="22">
        <f t="shared" si="8"/>
        <v>41.44</v>
      </c>
      <c r="BZ6" s="21" t="str">
        <f>IF(BZ7="","",IF(BZ7="-","【-】","【"&amp;SUBSTITUTE(TEXT(BZ7,"#,##0.00"),"-","△")&amp;"】"))</f>
        <v>【54.59】</v>
      </c>
      <c r="CA6" s="22">
        <f>IF(CA7="",NA(),CA7)</f>
        <v>621.29999999999995</v>
      </c>
      <c r="CB6" s="22">
        <f t="shared" ref="CB6:CJ6" si="9">IF(CB7="",NA(),CB7)</f>
        <v>685.23</v>
      </c>
      <c r="CC6" s="22">
        <f t="shared" si="9"/>
        <v>672.74</v>
      </c>
      <c r="CD6" s="22">
        <f t="shared" si="9"/>
        <v>740.77</v>
      </c>
      <c r="CE6" s="22">
        <f t="shared" si="9"/>
        <v>702.63</v>
      </c>
      <c r="CF6" s="22">
        <f t="shared" si="9"/>
        <v>383.2</v>
      </c>
      <c r="CG6" s="22">
        <f t="shared" si="9"/>
        <v>383.25</v>
      </c>
      <c r="CH6" s="22">
        <f t="shared" si="9"/>
        <v>377.72</v>
      </c>
      <c r="CI6" s="22">
        <f t="shared" si="9"/>
        <v>390.47</v>
      </c>
      <c r="CJ6" s="22">
        <f t="shared" si="9"/>
        <v>403.61</v>
      </c>
      <c r="CK6" s="21" t="str">
        <f>IF(CK7="","",IF(CK7="-","【-】","【"&amp;SUBSTITUTE(TEXT(CK7,"#,##0.00"),"-","△")&amp;"】"))</f>
        <v>【301.20】</v>
      </c>
      <c r="CL6" s="22">
        <f>IF(CL7="",NA(),CL7)</f>
        <v>41.39</v>
      </c>
      <c r="CM6" s="22">
        <f t="shared" ref="CM6:CU6" si="10">IF(CM7="",NA(),CM7)</f>
        <v>41.95</v>
      </c>
      <c r="CN6" s="22">
        <f t="shared" si="10"/>
        <v>45.06</v>
      </c>
      <c r="CO6" s="22">
        <f t="shared" si="10"/>
        <v>41.08</v>
      </c>
      <c r="CP6" s="22">
        <f t="shared" si="10"/>
        <v>41.93</v>
      </c>
      <c r="CQ6" s="22">
        <f t="shared" si="10"/>
        <v>47.95</v>
      </c>
      <c r="CR6" s="22">
        <f t="shared" si="10"/>
        <v>48.26</v>
      </c>
      <c r="CS6" s="22">
        <f t="shared" si="10"/>
        <v>48.01</v>
      </c>
      <c r="CT6" s="22">
        <f t="shared" si="10"/>
        <v>49.08</v>
      </c>
      <c r="CU6" s="22">
        <f t="shared" si="10"/>
        <v>51.46</v>
      </c>
      <c r="CV6" s="21" t="str">
        <f>IF(CV7="","",IF(CV7="-","【-】","【"&amp;SUBSTITUTE(TEXT(CV7,"#,##0.00"),"-","△")&amp;"】"))</f>
        <v>【56.42】</v>
      </c>
      <c r="CW6" s="22">
        <f>IF(CW7="",NA(),CW7)</f>
        <v>88.23</v>
      </c>
      <c r="CX6" s="22">
        <f t="shared" ref="CX6:DF6" si="11">IF(CX7="",NA(),CX7)</f>
        <v>83.22</v>
      </c>
      <c r="CY6" s="22">
        <f t="shared" si="11"/>
        <v>79.900000000000006</v>
      </c>
      <c r="CZ6" s="22">
        <f t="shared" si="11"/>
        <v>83.87</v>
      </c>
      <c r="DA6" s="22">
        <f t="shared" si="11"/>
        <v>84.02</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1.38</v>
      </c>
      <c r="EF6" s="22">
        <f t="shared" si="14"/>
        <v>1.3</v>
      </c>
      <c r="EG6" s="22">
        <f t="shared" si="14"/>
        <v>0.02</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14605</v>
      </c>
      <c r="D7" s="24">
        <v>47</v>
      </c>
      <c r="E7" s="24">
        <v>1</v>
      </c>
      <c r="F7" s="24">
        <v>0</v>
      </c>
      <c r="G7" s="24">
        <v>0</v>
      </c>
      <c r="H7" s="24" t="s">
        <v>96</v>
      </c>
      <c r="I7" s="24" t="s">
        <v>97</v>
      </c>
      <c r="J7" s="24" t="s">
        <v>98</v>
      </c>
      <c r="K7" s="24" t="s">
        <v>99</v>
      </c>
      <c r="L7" s="24" t="s">
        <v>100</v>
      </c>
      <c r="M7" s="24" t="s">
        <v>101</v>
      </c>
      <c r="N7" s="25" t="s">
        <v>102</v>
      </c>
      <c r="O7" s="25" t="s">
        <v>103</v>
      </c>
      <c r="P7" s="25">
        <v>8.18</v>
      </c>
      <c r="Q7" s="25">
        <v>3552</v>
      </c>
      <c r="R7" s="25">
        <v>10342</v>
      </c>
      <c r="S7" s="25">
        <v>237.1</v>
      </c>
      <c r="T7" s="25">
        <v>43.62</v>
      </c>
      <c r="U7" s="25">
        <v>833</v>
      </c>
      <c r="V7" s="25">
        <v>51.24</v>
      </c>
      <c r="W7" s="25">
        <v>16.260000000000002</v>
      </c>
      <c r="X7" s="25">
        <v>43.7</v>
      </c>
      <c r="Y7" s="25">
        <v>42.29</v>
      </c>
      <c r="Z7" s="25">
        <v>42.5</v>
      </c>
      <c r="AA7" s="25">
        <v>62.56</v>
      </c>
      <c r="AB7" s="25">
        <v>77.959999999999994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3220.29</v>
      </c>
      <c r="BF7" s="25">
        <v>3281.53</v>
      </c>
      <c r="BG7" s="25">
        <v>3014.3</v>
      </c>
      <c r="BH7" s="25">
        <v>3244.01</v>
      </c>
      <c r="BI7" s="25">
        <v>3027.62</v>
      </c>
      <c r="BJ7" s="25">
        <v>1302.33</v>
      </c>
      <c r="BK7" s="25">
        <v>1274.21</v>
      </c>
      <c r="BL7" s="25">
        <v>1183.92</v>
      </c>
      <c r="BM7" s="25">
        <v>1128.72</v>
      </c>
      <c r="BN7" s="25">
        <v>1125.25</v>
      </c>
      <c r="BO7" s="25">
        <v>940.88</v>
      </c>
      <c r="BP7" s="25">
        <v>28.55</v>
      </c>
      <c r="BQ7" s="25">
        <v>25.89</v>
      </c>
      <c r="BR7" s="25">
        <v>26.46</v>
      </c>
      <c r="BS7" s="25">
        <v>24.25</v>
      </c>
      <c r="BT7" s="25">
        <v>25.51</v>
      </c>
      <c r="BU7" s="25">
        <v>40.89</v>
      </c>
      <c r="BV7" s="25">
        <v>41.25</v>
      </c>
      <c r="BW7" s="25">
        <v>42.5</v>
      </c>
      <c r="BX7" s="25">
        <v>41.84</v>
      </c>
      <c r="BY7" s="25">
        <v>41.44</v>
      </c>
      <c r="BZ7" s="25">
        <v>54.59</v>
      </c>
      <c r="CA7" s="25">
        <v>621.29999999999995</v>
      </c>
      <c r="CB7" s="25">
        <v>685.23</v>
      </c>
      <c r="CC7" s="25">
        <v>672.74</v>
      </c>
      <c r="CD7" s="25">
        <v>740.77</v>
      </c>
      <c r="CE7" s="25">
        <v>702.63</v>
      </c>
      <c r="CF7" s="25">
        <v>383.2</v>
      </c>
      <c r="CG7" s="25">
        <v>383.25</v>
      </c>
      <c r="CH7" s="25">
        <v>377.72</v>
      </c>
      <c r="CI7" s="25">
        <v>390.47</v>
      </c>
      <c r="CJ7" s="25">
        <v>403.61</v>
      </c>
      <c r="CK7" s="25">
        <v>301.2</v>
      </c>
      <c r="CL7" s="25">
        <v>41.39</v>
      </c>
      <c r="CM7" s="25">
        <v>41.95</v>
      </c>
      <c r="CN7" s="25">
        <v>45.06</v>
      </c>
      <c r="CO7" s="25">
        <v>41.08</v>
      </c>
      <c r="CP7" s="25">
        <v>41.93</v>
      </c>
      <c r="CQ7" s="25">
        <v>47.95</v>
      </c>
      <c r="CR7" s="25">
        <v>48.26</v>
      </c>
      <c r="CS7" s="25">
        <v>48.01</v>
      </c>
      <c r="CT7" s="25">
        <v>49.08</v>
      </c>
      <c r="CU7" s="25">
        <v>51.46</v>
      </c>
      <c r="CV7" s="25">
        <v>56.42</v>
      </c>
      <c r="CW7" s="25">
        <v>88.23</v>
      </c>
      <c r="CX7" s="25">
        <v>83.22</v>
      </c>
      <c r="CY7" s="25">
        <v>79.900000000000006</v>
      </c>
      <c r="CZ7" s="25">
        <v>83.87</v>
      </c>
      <c r="DA7" s="25">
        <v>84.02</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1.38</v>
      </c>
      <c r="EF7" s="25">
        <v>1.3</v>
      </c>
      <c r="EG7" s="25">
        <v>0.02</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欣司</cp:lastModifiedBy>
  <cp:lastPrinted>2023-02-07T06:46:20Z</cp:lastPrinted>
  <dcterms:created xsi:type="dcterms:W3CDTF">2022-12-01T01:08:05Z</dcterms:created>
  <dcterms:modified xsi:type="dcterms:W3CDTF">2023-02-07T06:52:07Z</dcterms:modified>
  <cp:category/>
</cp:coreProperties>
</file>