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ai-m\Desktop\2021.01.17【照会：122(金)〆】公営企業に係る経営比較分析表(令和元年度決算)の分析等について\【経営比較分析表】2019_014605_47_010(上富良野町：簡易水道)\"/>
    </mc:Choice>
  </mc:AlternateContent>
  <workbookProtection workbookAlgorithmName="SHA-512" workbookHashValue="iGnbcqz6jS6KUbv9Y39ITHNk+J0p0/8gq9OuqusjmnVvivXMCAbnHyawa7Oc1ushzimxl18wf9pfbOXuN+/5jQ==" workbookSaltValue="hmpJVIMcp6Z3HhzmihCmHQ==" workbookSpinCount="100000" lockStructure="1"/>
  <bookViews>
    <workbookView xWindow="0" yWindow="0" windowWidth="24000" windowHeight="95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<sst xmlns="http://schemas.openxmlformats.org/spreadsheetml/2006/main" count="233" uniqueCount="119">
  <si>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</si>
  <si>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</si>
  <si>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</si>
  <si>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</si>
  <si>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</si>
  <si>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</si>
  <si>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</si>
  <si>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</si>
  <si>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</si>
  <si>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</si>
  <si>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</si>
  <si>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</si>
  <si>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</si>
  <si>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</si>
  <si>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</si>
  <si>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</si>
  <si>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</si>
  <si>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</si>
  <si>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</si>
  <si>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</si>
  <si>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</si>
  <si>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</si>
  <si>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</si>
  <si>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</si>
  <si>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</si>
  <si>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</si>
  <si>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</si>
  <si>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</si>
  <si>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</si>
  <si>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</si>
  <si>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</si>
  <si>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</si>
  <si>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</si>
  <si>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</si>
  <si>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</si>
  <si>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</si>
  <si>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</si>
  <si>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</si>
  <si>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</si>
  <si>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</si>
  <si>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</si>
  <si>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</si>
  <si>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</si>
  <si>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</si>
  <si>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</si>
  <si>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</si>
  <si>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</si>
  <si>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</si>
  <si>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</si>
  <si>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</si>
  <si>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</si>
  <si>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</si>
  <si>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</si>
  <si>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</si>
  <si>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</si>
  <si>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</si>
  <si>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</si>
  <si>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</si>
  <si>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</si>
  <si>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</si>
  <si>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</si>
  <si>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</si>
  <si>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</si>
  <si>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</si>
  <si>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</si>
  <si>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</si>
  <si>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</si>
  <si>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</si>
  <si>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</si>
  <si>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</si>
  <si>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</si>
  <si>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</si>
  <si>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</si>
  <si>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</si>
  <si>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</si>
  <si>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</si>
  <si>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</si>
  <si>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</si>
  <si>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</si>
  <si>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</si>
  <si>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</si>
  <si>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</si>
  <si>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</si>
  <si>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</si>
  <si>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</si>
  <si>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</si>
  <si>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</si>
  <si>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</si>
  <si>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</si>
  <si>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</si>
  <si>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</si>
  <si>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</si>
  <si>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</si>
  <si>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</si>
  <si>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</si>
  <si>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</si>
  <si>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</si>
  <si>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</si>
  <si>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</si>
  <si>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</si>
  <si>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</si>
  <si>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</si>
  <si>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</si>
  <si>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</si>
  <si>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</si>
  <si>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</si>
  <si>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</si>
  <si>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</si>
  <si>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</si>
  <si>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</si>
  <si>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</si>
  <si>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</si>
  <si>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</si>
  <si>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</si>
  <si>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</si>
  <si>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</si>
  <si>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給水収益や一般会計からの繰入金等の総収益で、総費用と地方債償還金をどの程度賄えているかを表す「収益的収支比率」は前年度と同水準で推移しており、全国平均や類似団体と比較しても低く、H28年度から低下傾向にあります。
　給水収益に対する企業債残高の割合で債務の規模を表す「企業債残高対給水収益比率」は、全国平均と比較して約2.7倍、類似団体とは約2.5倍と高い水準にあり、近年は横ばいで推移してます。
　給水収益でどの程度給水費用を賄えているかを表す「料金回収率」は、全国平均と約20％、類似団体と約10％の差があり、料金水準としては低い状況にあります。
　有水水量1㎥当たりの費用を表す「給水原価」は、ここ数年同じ水準で推移しておりますが、全国平均の約2.2倍、類似団体の約1.7倍と高い水準となっています。
　施設の利用状況や適正規模を表す「施設利用率」は、ここ数年横ばいで推移しております。給水人口が減少する中でも現状維持を続けています。
　施設の稼働率が収益に繋がっているかを表す「有収率」は、全国平均や類似団体と比較しても供給の効率性は高い水準を維持しており、施設の健全性が保たれているといえます。</t>
    <rPh sb="1" eb="3">
      <t>キュウスイ</t>
    </rPh>
    <rPh sb="3" eb="5">
      <t>シュウエキ</t>
    </rPh>
    <rPh sb="6" eb="8">
      <t>イッパン</t>
    </rPh>
    <rPh sb="8" eb="10">
      <t>カイケイ</t>
    </rPh>
    <rPh sb="13" eb="15">
      <t>クリイレ</t>
    </rPh>
    <rPh sb="15" eb="16">
      <t>キン</t>
    </rPh>
    <rPh sb="16" eb="17">
      <t>トウ</t>
    </rPh>
    <rPh sb="18" eb="21">
      <t>ソウシュウエキ</t>
    </rPh>
    <rPh sb="23" eb="26">
      <t>ソウヒヨウ</t>
    </rPh>
    <rPh sb="27" eb="30">
      <t>チホウサイ</t>
    </rPh>
    <rPh sb="30" eb="32">
      <t>ショウカン</t>
    </rPh>
    <rPh sb="32" eb="33">
      <t>キン</t>
    </rPh>
    <rPh sb="36" eb="38">
      <t>テイド</t>
    </rPh>
    <rPh sb="38" eb="39">
      <t>マカナ</t>
    </rPh>
    <rPh sb="45" eb="46">
      <t>アラワ</t>
    </rPh>
    <rPh sb="48" eb="51">
      <t>シュウエキテキ</t>
    </rPh>
    <rPh sb="51" eb="53">
      <t>シュウシ</t>
    </rPh>
    <rPh sb="53" eb="55">
      <t>ヒリツ</t>
    </rPh>
    <rPh sb="57" eb="60">
      <t>ゼンネンド</t>
    </rPh>
    <rPh sb="61" eb="64">
      <t>ドウスイジュン</t>
    </rPh>
    <rPh sb="65" eb="67">
      <t>スイイ</t>
    </rPh>
    <rPh sb="72" eb="74">
      <t>ゼンコク</t>
    </rPh>
    <rPh sb="74" eb="76">
      <t>ヘイキン</t>
    </rPh>
    <rPh sb="77" eb="79">
      <t>ルイジ</t>
    </rPh>
    <rPh sb="79" eb="81">
      <t>ダンタイ</t>
    </rPh>
    <rPh sb="82" eb="84">
      <t>ヒカク</t>
    </rPh>
    <rPh sb="87" eb="88">
      <t>ヒク</t>
    </rPh>
    <rPh sb="93" eb="95">
      <t>ネンド</t>
    </rPh>
    <rPh sb="97" eb="99">
      <t>テイカ</t>
    </rPh>
    <rPh sb="99" eb="101">
      <t>ケイコウ</t>
    </rPh>
    <rPh sb="109" eb="111">
      <t>キュウスイ</t>
    </rPh>
    <rPh sb="111" eb="113">
      <t>シュウエキ</t>
    </rPh>
    <rPh sb="114" eb="115">
      <t>タイ</t>
    </rPh>
    <rPh sb="117" eb="119">
      <t>キギョウ</t>
    </rPh>
    <rPh sb="119" eb="120">
      <t>サイ</t>
    </rPh>
    <rPh sb="120" eb="122">
      <t>ザンダカ</t>
    </rPh>
    <rPh sb="123" eb="125">
      <t>ワリアイ</t>
    </rPh>
    <rPh sb="126" eb="128">
      <t>サイム</t>
    </rPh>
    <rPh sb="129" eb="131">
      <t>キボ</t>
    </rPh>
    <rPh sb="132" eb="133">
      <t>アラワ</t>
    </rPh>
    <rPh sb="135" eb="137">
      <t>キギョウ</t>
    </rPh>
    <rPh sb="137" eb="138">
      <t>サイ</t>
    </rPh>
    <rPh sb="138" eb="140">
      <t>ザンダカ</t>
    </rPh>
    <rPh sb="140" eb="141">
      <t>タイ</t>
    </rPh>
    <rPh sb="141" eb="143">
      <t>キュウスイ</t>
    </rPh>
    <rPh sb="143" eb="145">
      <t>シュウエキ</t>
    </rPh>
    <rPh sb="145" eb="147">
      <t>ヒリツ</t>
    </rPh>
    <rPh sb="150" eb="152">
      <t>ゼンコク</t>
    </rPh>
    <rPh sb="152" eb="154">
      <t>ヘイキン</t>
    </rPh>
    <rPh sb="155" eb="157">
      <t>ヒカク</t>
    </rPh>
    <rPh sb="159" eb="160">
      <t>ヤク</t>
    </rPh>
    <rPh sb="163" eb="164">
      <t>バイ</t>
    </rPh>
    <rPh sb="165" eb="167">
      <t>ルイジ</t>
    </rPh>
    <rPh sb="167" eb="169">
      <t>ダンタイ</t>
    </rPh>
    <rPh sb="171" eb="172">
      <t>ヤク</t>
    </rPh>
    <rPh sb="175" eb="176">
      <t>バイ</t>
    </rPh>
    <rPh sb="177" eb="178">
      <t>タカ</t>
    </rPh>
    <rPh sb="179" eb="181">
      <t>スイジュン</t>
    </rPh>
    <rPh sb="185" eb="187">
      <t>キンネン</t>
    </rPh>
    <rPh sb="188" eb="189">
      <t>ヨコ</t>
    </rPh>
    <rPh sb="192" eb="194">
      <t>スイイ</t>
    </rPh>
    <rPh sb="201" eb="203">
      <t>キュウスイ</t>
    </rPh>
    <rPh sb="203" eb="205">
      <t>シュウエキ</t>
    </rPh>
    <rPh sb="208" eb="210">
      <t>テイド</t>
    </rPh>
    <rPh sb="210" eb="212">
      <t>キュウスイ</t>
    </rPh>
    <rPh sb="212" eb="214">
      <t>ヒヨウ</t>
    </rPh>
    <rPh sb="215" eb="216">
      <t>マカナ</t>
    </rPh>
    <rPh sb="222" eb="223">
      <t>アラワ</t>
    </rPh>
    <rPh sb="225" eb="227">
      <t>リョウキン</t>
    </rPh>
    <rPh sb="227" eb="229">
      <t>カイシュウ</t>
    </rPh>
    <rPh sb="229" eb="230">
      <t>リツ</t>
    </rPh>
    <rPh sb="233" eb="235">
      <t>ゼンコク</t>
    </rPh>
    <rPh sb="235" eb="237">
      <t>ヘイキン</t>
    </rPh>
    <rPh sb="238" eb="239">
      <t>ヤク</t>
    </rPh>
    <rPh sb="243" eb="245">
      <t>ルイジ</t>
    </rPh>
    <rPh sb="245" eb="247">
      <t>ダンタイ</t>
    </rPh>
    <rPh sb="248" eb="249">
      <t>ヤク</t>
    </rPh>
    <rPh sb="253" eb="254">
      <t>サ</t>
    </rPh>
    <rPh sb="258" eb="260">
      <t>リョウキン</t>
    </rPh>
    <rPh sb="260" eb="262">
      <t>スイジュン</t>
    </rPh>
    <rPh sb="266" eb="267">
      <t>ヒク</t>
    </rPh>
    <rPh sb="268" eb="270">
      <t>ジョウキョウ</t>
    </rPh>
    <rPh sb="278" eb="280">
      <t>ユウスイ</t>
    </rPh>
    <rPh sb="280" eb="282">
      <t>スイリョウ</t>
    </rPh>
    <rPh sb="284" eb="285">
      <t>ア</t>
    </rPh>
    <rPh sb="288" eb="290">
      <t>ヒヨウ</t>
    </rPh>
    <rPh sb="291" eb="292">
      <t>アラワ</t>
    </rPh>
    <rPh sb="294" eb="296">
      <t>キュウスイ</t>
    </rPh>
    <rPh sb="296" eb="298">
      <t>ゲンカ</t>
    </rPh>
    <rPh sb="303" eb="305">
      <t>スウネン</t>
    </rPh>
    <rPh sb="305" eb="306">
      <t>オナ</t>
    </rPh>
    <rPh sb="307" eb="309">
      <t>スイジュン</t>
    </rPh>
    <rPh sb="310" eb="312">
      <t>スイイ</t>
    </rPh>
    <rPh sb="320" eb="322">
      <t>ゼンコク</t>
    </rPh>
    <rPh sb="322" eb="324">
      <t>ヘイキン</t>
    </rPh>
    <rPh sb="325" eb="326">
      <t>ヤク</t>
    </rPh>
    <rPh sb="329" eb="330">
      <t>バイ</t>
    </rPh>
    <rPh sb="331" eb="333">
      <t>ルイジ</t>
    </rPh>
    <rPh sb="333" eb="335">
      <t>ダンタイ</t>
    </rPh>
    <rPh sb="336" eb="337">
      <t>ヤク</t>
    </rPh>
    <rPh sb="340" eb="341">
      <t>バイ</t>
    </rPh>
    <rPh sb="342" eb="343">
      <t>タカ</t>
    </rPh>
    <rPh sb="344" eb="346">
      <t>スイジュン</t>
    </rPh>
    <rPh sb="356" eb="358">
      <t>シセツ</t>
    </rPh>
    <rPh sb="359" eb="361">
      <t>リヨウ</t>
    </rPh>
    <rPh sb="361" eb="363">
      <t>ジョウキョウ</t>
    </rPh>
    <rPh sb="364" eb="366">
      <t>テキセイ</t>
    </rPh>
    <rPh sb="366" eb="368">
      <t>キボ</t>
    </rPh>
    <rPh sb="369" eb="370">
      <t>アラワ</t>
    </rPh>
    <rPh sb="372" eb="374">
      <t>シセツ</t>
    </rPh>
    <rPh sb="374" eb="377">
      <t>リヨウリツ</t>
    </rPh>
    <rPh sb="382" eb="384">
      <t>スウネン</t>
    </rPh>
    <rPh sb="384" eb="385">
      <t>ヨコ</t>
    </rPh>
    <rPh sb="388" eb="390">
      <t>スイイ</t>
    </rPh>
    <rPh sb="397" eb="399">
      <t>キュウスイ</t>
    </rPh>
    <rPh sb="399" eb="401">
      <t>ジンコウ</t>
    </rPh>
    <rPh sb="402" eb="404">
      <t>ゲンショウ</t>
    </rPh>
    <rPh sb="406" eb="407">
      <t>ナカ</t>
    </rPh>
    <rPh sb="409" eb="411">
      <t>ゲンジョウ</t>
    </rPh>
    <rPh sb="411" eb="413">
      <t>イジ</t>
    </rPh>
    <rPh sb="414" eb="415">
      <t>ツヅ</t>
    </rPh>
    <rPh sb="423" eb="425">
      <t>シセツ</t>
    </rPh>
    <rPh sb="426" eb="428">
      <t>カドウ</t>
    </rPh>
    <rPh sb="428" eb="429">
      <t>リツ</t>
    </rPh>
    <rPh sb="430" eb="432">
      <t>シュウエキ</t>
    </rPh>
    <rPh sb="433" eb="434">
      <t>ツナ</t>
    </rPh>
    <rPh sb="441" eb="442">
      <t>アラワ</t>
    </rPh>
    <rPh sb="444" eb="447">
      <t>ユウシュウリツ</t>
    </rPh>
    <rPh sb="450" eb="452">
      <t>ゼンコク</t>
    </rPh>
    <rPh sb="452" eb="454">
      <t>ヘイキン</t>
    </rPh>
    <rPh sb="455" eb="457">
      <t>ルイジ</t>
    </rPh>
    <rPh sb="457" eb="459">
      <t>ダンタイ</t>
    </rPh>
    <rPh sb="460" eb="462">
      <t>ヒカク</t>
    </rPh>
    <rPh sb="465" eb="467">
      <t>キョウキュウ</t>
    </rPh>
    <rPh sb="468" eb="471">
      <t>コウリツセイ</t>
    </rPh>
    <rPh sb="472" eb="473">
      <t>タカ</t>
    </rPh>
    <rPh sb="474" eb="476">
      <t>スイジュン</t>
    </rPh>
    <rPh sb="477" eb="479">
      <t>イジ</t>
    </rPh>
    <rPh sb="484" eb="486">
      <t>シセツ</t>
    </rPh>
    <rPh sb="487" eb="490">
      <t>ケンゼンセイ</t>
    </rPh>
    <rPh sb="491" eb="492">
      <t>タモ</t>
    </rPh>
    <phoneticPr fontId="4"/>
  </si>
  <si>
    <t>　「管路更新率」は、他事業に起因する移設により更新したものであり、老朽化対策の対象外となります。
　現在「管路経年化率」の対象となる法定耐用年数を経過した資産はないものの、今後においては対象資産が増加するため、管路の更新計画を策定し施設の健全化を進める必要があります。　</t>
    <rPh sb="2" eb="4">
      <t>カンロ</t>
    </rPh>
    <rPh sb="4" eb="6">
      <t>コウシン</t>
    </rPh>
    <rPh sb="6" eb="7">
      <t>リツ</t>
    </rPh>
    <rPh sb="10" eb="11">
      <t>タ</t>
    </rPh>
    <rPh sb="11" eb="13">
      <t>ジギョウ</t>
    </rPh>
    <rPh sb="14" eb="16">
      <t>キイン</t>
    </rPh>
    <rPh sb="18" eb="20">
      <t>イセツ</t>
    </rPh>
    <rPh sb="23" eb="25">
      <t>コウシン</t>
    </rPh>
    <rPh sb="33" eb="36">
      <t>ロウキュウカ</t>
    </rPh>
    <rPh sb="36" eb="38">
      <t>タイサク</t>
    </rPh>
    <rPh sb="39" eb="42">
      <t>タイショウガイ</t>
    </rPh>
    <rPh sb="50" eb="52">
      <t>ゲンザイ</t>
    </rPh>
    <rPh sb="53" eb="55">
      <t>カンロ</t>
    </rPh>
    <rPh sb="55" eb="57">
      <t>ケイネン</t>
    </rPh>
    <rPh sb="57" eb="58">
      <t>カ</t>
    </rPh>
    <rPh sb="58" eb="59">
      <t>リツ</t>
    </rPh>
    <rPh sb="61" eb="63">
      <t>タイショウ</t>
    </rPh>
    <rPh sb="66" eb="68">
      <t>ホウテイ</t>
    </rPh>
    <rPh sb="68" eb="70">
      <t>タイヨウ</t>
    </rPh>
    <rPh sb="70" eb="72">
      <t>ネンスウ</t>
    </rPh>
    <rPh sb="73" eb="75">
      <t>ケイカ</t>
    </rPh>
    <rPh sb="77" eb="79">
      <t>シサン</t>
    </rPh>
    <rPh sb="86" eb="88">
      <t>コンゴ</t>
    </rPh>
    <rPh sb="93" eb="95">
      <t>タイショウ</t>
    </rPh>
    <rPh sb="95" eb="97">
      <t>シサン</t>
    </rPh>
    <rPh sb="98" eb="100">
      <t>ゾウカ</t>
    </rPh>
    <rPh sb="105" eb="107">
      <t>カンロ</t>
    </rPh>
    <rPh sb="108" eb="110">
      <t>コウシン</t>
    </rPh>
    <rPh sb="110" eb="112">
      <t>ケイカク</t>
    </rPh>
    <rPh sb="113" eb="115">
      <t>サクテイ</t>
    </rPh>
    <rPh sb="116" eb="118">
      <t>シセツ</t>
    </rPh>
    <rPh sb="119" eb="122">
      <t>ケンゼンカ</t>
    </rPh>
    <rPh sb="123" eb="124">
      <t>スス</t>
    </rPh>
    <rPh sb="126" eb="128">
      <t>ヒツヨウ</t>
    </rPh>
    <phoneticPr fontId="4"/>
  </si>
  <si>
    <t>　現状の結果としては、有収率を除く各指標は低水準であり、収支不足分を一般会計繰入金に依存していることから、経営の健全性・効率性が確保されているとはいえない状況にあります。
　今後は、給水人口の減少や節水意識の高揚により、水道料金収入が減少する中で更なる経費節減に努めるとともに、適正な水道料金収入の確保などの対策を講じる必要があります。
　また、地理的な特殊性があるものの、施設の効率性も低水準にあることから、将来人口を踏まえた水需要の動向に注視しながら施設規模の見直しや老朽施設の更新等の検討を行い、計画的で効率的な経営に努めていく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</si>
</sst>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c:v>0</c:v>
                </c:pt>
                <c:pt idx="3" formatCode="#,##0.00;&quot;△&quot;#,##0.00;&quot;-&quot;">
                  <c:v>1.38</c:v>
                </c:pt>
                <c:pt idx="4" formatCode="#,##0.00;&quot;△&quot;#,##0.00;&quot;-&quot;">
                  <c:v>1.3</c:v>
                </c:pt>
              </c:numCache>
            </c:numRef>
          </c:val>
          <c:extLst>
            <c:ext xmlns:c16="http://schemas.microsoft.com/office/drawing/2014/chart" uri="{C3380CC4-5D6E-409C-BE32-E72D297353CC}">
              <c16:uniqueId val="{00000000-93CD-41A3-9365-5168A5683EE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1.26</c:v>
                </c:pt>
                <c:pt idx="1">
                  <c:v>0.78</c:v>
                </c:pt>
                <c:pt idx="2">
                  <c:v>0.56999999999999995</c:v>
                </c:pt>
                <c:pt idx="3">
                  <c:v>0.62</c:v>
                </c:pt>
                <c:pt idx="4">
                  <c:v>0.39</c:v>
                </c:pt>
              </c:numCache>
            </c:numRef>
          </c:val>
          <c:smooth val="0"/>
          <c:extLst>
            <c:ext xmlns:c16="http://schemas.microsoft.com/office/drawing/2014/chart" uri="{C3380CC4-5D6E-409C-BE32-E72D297353CC}">
              <c16:uniqueId val="{00000001-93CD-41A3-9365-5168A5683EE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42.83</c:v>
                </c:pt>
                <c:pt idx="1">
                  <c:v>40.57</c:v>
                </c:pt>
                <c:pt idx="2">
                  <c:v>41.39</c:v>
                </c:pt>
                <c:pt idx="3">
                  <c:v>41.95</c:v>
                </c:pt>
                <c:pt idx="4">
                  <c:v>45.06</c:v>
                </c:pt>
              </c:numCache>
            </c:numRef>
          </c:val>
          <c:extLst>
            <c:ext xmlns:c16="http://schemas.microsoft.com/office/drawing/2014/chart" uri="{C3380CC4-5D6E-409C-BE32-E72D297353CC}">
              <c16:uniqueId val="{00000000-61EF-43CA-B6CE-85788B40C706}"/>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48.7</c:v>
                </c:pt>
                <c:pt idx="1">
                  <c:v>46.9</c:v>
                </c:pt>
                <c:pt idx="2">
                  <c:v>47.95</c:v>
                </c:pt>
                <c:pt idx="3">
                  <c:v>48.26</c:v>
                </c:pt>
                <c:pt idx="4">
                  <c:v>48.01</c:v>
                </c:pt>
              </c:numCache>
            </c:numRef>
          </c:val>
          <c:smooth val="0"/>
          <c:extLst>
            <c:ext xmlns:c16="http://schemas.microsoft.com/office/drawing/2014/chart" uri="{C3380CC4-5D6E-409C-BE32-E72D297353CC}">
              <c16:uniqueId val="{00000001-61EF-43CA-B6CE-85788B40C706}"/>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90.69</c:v>
                </c:pt>
                <c:pt idx="1">
                  <c:v>92.08</c:v>
                </c:pt>
                <c:pt idx="2">
                  <c:v>88.23</c:v>
                </c:pt>
                <c:pt idx="3">
                  <c:v>83.22</c:v>
                </c:pt>
                <c:pt idx="4">
                  <c:v>79.900000000000006</c:v>
                </c:pt>
              </c:numCache>
            </c:numRef>
          </c:val>
          <c:extLst>
            <c:ext xmlns:c16="http://schemas.microsoft.com/office/drawing/2014/chart" uri="{C3380CC4-5D6E-409C-BE32-E72D297353CC}">
              <c16:uniqueId val="{00000000-792B-4661-92BD-BFD6BA55D0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74.959999999999994</c:v>
                </c:pt>
                <c:pt idx="1">
                  <c:v>74.63</c:v>
                </c:pt>
                <c:pt idx="2">
                  <c:v>74.900000000000006</c:v>
                </c:pt>
                <c:pt idx="3">
                  <c:v>72.72</c:v>
                </c:pt>
                <c:pt idx="4">
                  <c:v>72.75</c:v>
                </c:pt>
              </c:numCache>
            </c:numRef>
          </c:val>
          <c:smooth val="0"/>
          <c:extLst>
            <c:ext xmlns:c16="http://schemas.microsoft.com/office/drawing/2014/chart" uri="{C3380CC4-5D6E-409C-BE32-E72D297353CC}">
              <c16:uniqueId val="{00000001-792B-4661-92BD-BFD6BA55D0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56.02</c:v>
                </c:pt>
                <c:pt idx="1">
                  <c:v>43.44</c:v>
                </c:pt>
                <c:pt idx="2">
                  <c:v>43.7</c:v>
                </c:pt>
                <c:pt idx="3">
                  <c:v>42.29</c:v>
                </c:pt>
                <c:pt idx="4">
                  <c:v>42.5</c:v>
                </c:pt>
              </c:numCache>
            </c:numRef>
          </c:val>
          <c:extLst>
            <c:ext xmlns:c16="http://schemas.microsoft.com/office/drawing/2014/chart" uri="{C3380CC4-5D6E-409C-BE32-E72D297353CC}">
              <c16:uniqueId val="{00000000-C503-4C25-B210-3AAD24C33BB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72.03</c:v>
                </c:pt>
                <c:pt idx="1">
                  <c:v>72.11</c:v>
                </c:pt>
                <c:pt idx="2">
                  <c:v>74.05</c:v>
                </c:pt>
                <c:pt idx="3">
                  <c:v>73.25</c:v>
                </c:pt>
                <c:pt idx="4">
                  <c:v>75.06</c:v>
                </c:pt>
              </c:numCache>
            </c:numRef>
          </c:val>
          <c:smooth val="0"/>
          <c:extLst>
            <c:ext xmlns:c16="http://schemas.microsoft.com/office/drawing/2014/chart" uri="{C3380CC4-5D6E-409C-BE32-E72D297353CC}">
              <c16:uniqueId val="{00000001-C503-4C25-B210-3AAD24C33BB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7F-4991-BA33-0956D67A4D87}"/>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7F-4991-BA33-0956D67A4D87}"/>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ED-4524-80AF-5B253C230296}"/>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ED-4524-80AF-5B253C230296}"/>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09-42D2-8588-12D5C78FC4F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09-42D2-8588-12D5C78FC4F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E34-4DB3-9ABD-3F58947A78A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E34-4DB3-9ABD-3F58947A78A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3128.87</c:v>
                </c:pt>
                <c:pt idx="1">
                  <c:v>3364.07</c:v>
                </c:pt>
                <c:pt idx="2">
                  <c:v>3220.29</c:v>
                </c:pt>
                <c:pt idx="3">
                  <c:v>3281.53</c:v>
                </c:pt>
                <c:pt idx="4">
                  <c:v>3014.3</c:v>
                </c:pt>
              </c:numCache>
            </c:numRef>
          </c:val>
          <c:extLst>
            <c:ext xmlns:c16="http://schemas.microsoft.com/office/drawing/2014/chart" uri="{C3380CC4-5D6E-409C-BE32-E72D297353CC}">
              <c16:uniqueId val="{00000000-C5EF-4D9F-864D-F029367795B0}"/>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1510.14</c:v>
                </c:pt>
                <c:pt idx="1">
                  <c:v>1595.62</c:v>
                </c:pt>
                <c:pt idx="2">
                  <c:v>1302.33</c:v>
                </c:pt>
                <c:pt idx="3">
                  <c:v>1274.21</c:v>
                </c:pt>
                <c:pt idx="4">
                  <c:v>1183.92</c:v>
                </c:pt>
              </c:numCache>
            </c:numRef>
          </c:val>
          <c:smooth val="0"/>
          <c:extLst>
            <c:ext xmlns:c16="http://schemas.microsoft.com/office/drawing/2014/chart" uri="{C3380CC4-5D6E-409C-BE32-E72D297353CC}">
              <c16:uniqueId val="{00000001-C5EF-4D9F-864D-F029367795B0}"/>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23.47</c:v>
                </c:pt>
                <c:pt idx="1">
                  <c:v>28.56</c:v>
                </c:pt>
                <c:pt idx="2">
                  <c:v>28.55</c:v>
                </c:pt>
                <c:pt idx="3">
                  <c:v>25.89</c:v>
                </c:pt>
                <c:pt idx="4">
                  <c:v>26.46</c:v>
                </c:pt>
              </c:numCache>
            </c:numRef>
          </c:val>
          <c:extLst>
            <c:ext xmlns:c16="http://schemas.microsoft.com/office/drawing/2014/chart" uri="{C3380CC4-5D6E-409C-BE32-E72D297353CC}">
              <c16:uniqueId val="{00000000-88CA-45D7-B78A-2B758F4883D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22.67</c:v>
                </c:pt>
                <c:pt idx="1">
                  <c:v>37.92</c:v>
                </c:pt>
                <c:pt idx="2">
                  <c:v>40.89</c:v>
                </c:pt>
                <c:pt idx="3">
                  <c:v>41.25</c:v>
                </c:pt>
                <c:pt idx="4">
                  <c:v>42.5</c:v>
                </c:pt>
              </c:numCache>
            </c:numRef>
          </c:val>
          <c:smooth val="0"/>
          <c:extLst>
            <c:ext xmlns:c16="http://schemas.microsoft.com/office/drawing/2014/chart" uri="{C3380CC4-5D6E-409C-BE32-E72D297353CC}">
              <c16:uniqueId val="{00000001-88CA-45D7-B78A-2B758F4883D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751.43</c:v>
                </c:pt>
                <c:pt idx="1">
                  <c:v>617.24</c:v>
                </c:pt>
                <c:pt idx="2">
                  <c:v>621.29999999999995</c:v>
                </c:pt>
                <c:pt idx="3">
                  <c:v>685.23</c:v>
                </c:pt>
                <c:pt idx="4">
                  <c:v>672.74</c:v>
                </c:pt>
              </c:numCache>
            </c:numRef>
          </c:val>
          <c:extLst>
            <c:ext xmlns:c16="http://schemas.microsoft.com/office/drawing/2014/chart" uri="{C3380CC4-5D6E-409C-BE32-E72D297353CC}">
              <c16:uniqueId val="{00000000-8BDF-46B4-8B71-1221A80484E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789.62</c:v>
                </c:pt>
                <c:pt idx="1">
                  <c:v>423.18</c:v>
                </c:pt>
                <c:pt idx="2">
                  <c:v>383.2</c:v>
                </c:pt>
                <c:pt idx="3">
                  <c:v>383.25</c:v>
                </c:pt>
                <c:pt idx="4">
                  <c:v>377.72</c:v>
                </c:pt>
              </c:numCache>
            </c:numRef>
          </c:val>
          <c:smooth val="0"/>
          <c:extLst>
            <c:ext xmlns:c16="http://schemas.microsoft.com/office/drawing/2014/chart" uri="{C3380CC4-5D6E-409C-BE32-E72D297353CC}">
              <c16:uniqueId val="{00000001-8BDF-46B4-8B71-1221A80484E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北海道　上富良野町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10661</v>
      </c>
      <c r="AM8" s="51"/>
      <c r="AN8" s="51"/>
      <c r="AO8" s="51"/>
      <c r="AP8" s="51"/>
      <c r="AQ8" s="51"/>
      <c r="AR8" s="51"/>
      <c r="AS8" s="51"/>
      <c r="AT8" s="47">
        <f>データ!$S$6</f>
        <v>237.1</v>
      </c>
      <c r="AU8" s="47"/>
      <c r="AV8" s="47"/>
      <c r="AW8" s="47"/>
      <c r="AX8" s="47"/>
      <c r="AY8" s="47"/>
      <c r="AZ8" s="47"/>
      <c r="BA8" s="47"/>
      <c r="BB8" s="47">
        <f>データ!$T$6</f>
        <v>44.96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8.25</v>
      </c>
      <c r="Q10" s="47"/>
      <c r="R10" s="47"/>
      <c r="S10" s="47"/>
      <c r="T10" s="47"/>
      <c r="U10" s="47"/>
      <c r="V10" s="47"/>
      <c r="W10" s="51">
        <f>データ!$Q$6</f>
        <v>3552</v>
      </c>
      <c r="X10" s="51"/>
      <c r="Y10" s="51"/>
      <c r="Z10" s="51"/>
      <c r="AA10" s="51"/>
      <c r="AB10" s="51"/>
      <c r="AC10" s="51"/>
      <c r="AD10" s="2"/>
      <c r="AE10" s="2"/>
      <c r="AF10" s="2"/>
      <c r="AG10" s="2"/>
      <c r="AH10" s="2"/>
      <c r="AI10" s="2"/>
      <c r="AJ10" s="2"/>
      <c r="AK10" s="2"/>
      <c r="AL10" s="51">
        <f>データ!$U$6</f>
        <v>868</v>
      </c>
      <c r="AM10" s="51"/>
      <c r="AN10" s="51"/>
      <c r="AO10" s="51"/>
      <c r="AP10" s="51"/>
      <c r="AQ10" s="51"/>
      <c r="AR10" s="51"/>
      <c r="AS10" s="51"/>
      <c r="AT10" s="47">
        <f>データ!$V$6</f>
        <v>51.24</v>
      </c>
      <c r="AU10" s="47"/>
      <c r="AV10" s="47"/>
      <c r="AW10" s="47"/>
      <c r="AX10" s="47"/>
      <c r="AY10" s="47"/>
      <c r="AZ10" s="47"/>
      <c r="BA10" s="47"/>
      <c r="BB10" s="47">
        <f>データ!$W$6</f>
        <v>16.940000000000001</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116</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117</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118</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42</v>
      </c>
      <c r="H85" s="27" t="str">
        <f>データ!BO6</f>
        <v>【1,084.05】</v>
      </c>
      <c r="I85" s="27" t="str">
        <f>データ!BZ6</f>
        <v>【53.46】</v>
      </c>
      <c r="J85" s="27" t="str">
        <f>データ!CK6</f>
        <v>【300.47】</v>
      </c>
      <c r="K85" s="27" t="str">
        <f>データ!CV6</f>
        <v>【54.90】</v>
      </c>
      <c r="L85" s="27" t="str">
        <f>データ!DG6</f>
        <v>【73.31】</v>
      </c>
      <c r="M85" s="27" t="s">
        <v>43</v>
      </c>
      <c r="N85" s="27" t="s">
        <v>43</v>
      </c>
      <c r="O85" s="27" t="str">
        <f>データ!EN6</f>
        <v>【0.56】</v>
      </c>
    </row>
  </sheetData>
  <sheetProtection algorithmName="SHA-512" hashValue="DTC0hG3SaqPsrhgQ5GQUiDYb/mBZu3tNE18aVzSp73VgV28OCeukLIaNbHtDhOQv4h9H6etF1iGxBdr3JMJ2LQ==" saltValue="X0pv19iytNkXIV8O+9ok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7" t="s">
        <v>53</v>
      </c>
      <c r="I3" s="78"/>
      <c r="J3" s="78"/>
      <c r="K3" s="78"/>
      <c r="L3" s="78"/>
      <c r="M3" s="78"/>
      <c r="N3" s="78"/>
      <c r="O3" s="78"/>
      <c r="P3" s="78"/>
      <c r="Q3" s="78"/>
      <c r="R3" s="78"/>
      <c r="S3" s="78"/>
      <c r="T3" s="78"/>
      <c r="U3" s="78"/>
      <c r="V3" s="78"/>
      <c r="W3" s="79"/>
      <c r="X3" s="83" t="s">
        <v>54</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55</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56</v>
      </c>
      <c r="B4" s="31"/>
      <c r="C4" s="31"/>
      <c r="D4" s="31"/>
      <c r="E4" s="31"/>
      <c r="F4" s="31"/>
      <c r="G4" s="31"/>
      <c r="H4" s="80"/>
      <c r="I4" s="81"/>
      <c r="J4" s="81"/>
      <c r="K4" s="81"/>
      <c r="L4" s="81"/>
      <c r="M4" s="81"/>
      <c r="N4" s="81"/>
      <c r="O4" s="81"/>
      <c r="P4" s="81"/>
      <c r="Q4" s="81"/>
      <c r="R4" s="81"/>
      <c r="S4" s="81"/>
      <c r="T4" s="81"/>
      <c r="U4" s="81"/>
      <c r="V4" s="81"/>
      <c r="W4" s="82"/>
      <c r="X4" s="76" t="s">
        <v>57</v>
      </c>
      <c r="Y4" s="76"/>
      <c r="Z4" s="76"/>
      <c r="AA4" s="76"/>
      <c r="AB4" s="76"/>
      <c r="AC4" s="76"/>
      <c r="AD4" s="76"/>
      <c r="AE4" s="76"/>
      <c r="AF4" s="76"/>
      <c r="AG4" s="76"/>
      <c r="AH4" s="76"/>
      <c r="AI4" s="76" t="s">
        <v>58</v>
      </c>
      <c r="AJ4" s="76"/>
      <c r="AK4" s="76"/>
      <c r="AL4" s="76"/>
      <c r="AM4" s="76"/>
      <c r="AN4" s="76"/>
      <c r="AO4" s="76"/>
      <c r="AP4" s="76"/>
      <c r="AQ4" s="76"/>
      <c r="AR4" s="76"/>
      <c r="AS4" s="76"/>
      <c r="AT4" s="76" t="s">
        <v>59</v>
      </c>
      <c r="AU4" s="76"/>
      <c r="AV4" s="76"/>
      <c r="AW4" s="76"/>
      <c r="AX4" s="76"/>
      <c r="AY4" s="76"/>
      <c r="AZ4" s="76"/>
      <c r="BA4" s="76"/>
      <c r="BB4" s="76"/>
      <c r="BC4" s="76"/>
      <c r="BD4" s="76"/>
      <c r="BE4" s="76" t="s">
        <v>60</v>
      </c>
      <c r="BF4" s="76"/>
      <c r="BG4" s="76"/>
      <c r="BH4" s="76"/>
      <c r="BI4" s="76"/>
      <c r="BJ4" s="76"/>
      <c r="BK4" s="76"/>
      <c r="BL4" s="76"/>
      <c r="BM4" s="76"/>
      <c r="BN4" s="76"/>
      <c r="BO4" s="76"/>
      <c r="BP4" s="76" t="s">
        <v>61</v>
      </c>
      <c r="BQ4" s="76"/>
      <c r="BR4" s="76"/>
      <c r="BS4" s="76"/>
      <c r="BT4" s="76"/>
      <c r="BU4" s="76"/>
      <c r="BV4" s="76"/>
      <c r="BW4" s="76"/>
      <c r="BX4" s="76"/>
      <c r="BY4" s="76"/>
      <c r="BZ4" s="76"/>
      <c r="CA4" s="76" t="s">
        <v>62</v>
      </c>
      <c r="CB4" s="76"/>
      <c r="CC4" s="76"/>
      <c r="CD4" s="76"/>
      <c r="CE4" s="76"/>
      <c r="CF4" s="76"/>
      <c r="CG4" s="76"/>
      <c r="CH4" s="76"/>
      <c r="CI4" s="76"/>
      <c r="CJ4" s="76"/>
      <c r="CK4" s="76"/>
      <c r="CL4" s="76" t="s">
        <v>63</v>
      </c>
      <c r="CM4" s="76"/>
      <c r="CN4" s="76"/>
      <c r="CO4" s="76"/>
      <c r="CP4" s="76"/>
      <c r="CQ4" s="76"/>
      <c r="CR4" s="76"/>
      <c r="CS4" s="76"/>
      <c r="CT4" s="76"/>
      <c r="CU4" s="76"/>
      <c r="CV4" s="76"/>
      <c r="CW4" s="76" t="s">
        <v>64</v>
      </c>
      <c r="CX4" s="76"/>
      <c r="CY4" s="76"/>
      <c r="CZ4" s="76"/>
      <c r="DA4" s="76"/>
      <c r="DB4" s="76"/>
      <c r="DC4" s="76"/>
      <c r="DD4" s="76"/>
      <c r="DE4" s="76"/>
      <c r="DF4" s="76"/>
      <c r="DG4" s="76"/>
      <c r="DH4" s="76" t="s">
        <v>65</v>
      </c>
      <c r="DI4" s="76"/>
      <c r="DJ4" s="76"/>
      <c r="DK4" s="76"/>
      <c r="DL4" s="76"/>
      <c r="DM4" s="76"/>
      <c r="DN4" s="76"/>
      <c r="DO4" s="76"/>
      <c r="DP4" s="76"/>
      <c r="DQ4" s="76"/>
      <c r="DR4" s="76"/>
      <c r="DS4" s="76" t="s">
        <v>66</v>
      </c>
      <c r="DT4" s="76"/>
      <c r="DU4" s="76"/>
      <c r="DV4" s="76"/>
      <c r="DW4" s="76"/>
      <c r="DX4" s="76"/>
      <c r="DY4" s="76"/>
      <c r="DZ4" s="76"/>
      <c r="EA4" s="76"/>
      <c r="EB4" s="76"/>
      <c r="EC4" s="76"/>
      <c r="ED4" s="76" t="s">
        <v>67</v>
      </c>
      <c r="EE4" s="76"/>
      <c r="EF4" s="76"/>
      <c r="EG4" s="76"/>
      <c r="EH4" s="76"/>
      <c r="EI4" s="76"/>
      <c r="EJ4" s="76"/>
      <c r="EK4" s="76"/>
      <c r="EL4" s="76"/>
      <c r="EM4" s="76"/>
      <c r="EN4" s="76"/>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2019</v>
      </c>
      <c r="C6" s="34">
        <f t="shared" ref="C6:W6" si="3">C7</f>
        <v>14605</v>
      </c>
      <c r="D6" s="34">
        <f t="shared" si="3"/>
        <v>47</v>
      </c>
      <c r="E6" s="34">
        <f t="shared" si="3"/>
        <v>1</v>
      </c>
      <c r="F6" s="34">
        <f t="shared" si="3"/>
        <v>0</v>
      </c>
      <c r="G6" s="34">
        <f t="shared" si="3"/>
        <v>0</v>
      </c>
      <c r="H6" s="34" t="str">
        <f t="shared" si="3"/>
        <v>北海道　上富良野町</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8.25</v>
      </c>
      <c r="Q6" s="35">
        <f t="shared" si="3"/>
        <v>3552</v>
      </c>
      <c r="R6" s="35">
        <f t="shared" si="3"/>
        <v>10661</v>
      </c>
      <c r="S6" s="35">
        <f t="shared" si="3"/>
        <v>237.1</v>
      </c>
      <c r="T6" s="35">
        <f t="shared" si="3"/>
        <v>44.96</v>
      </c>
      <c r="U6" s="35">
        <f t="shared" si="3"/>
        <v>868</v>
      </c>
      <c r="V6" s="35">
        <f t="shared" si="3"/>
        <v>51.24</v>
      </c>
      <c r="W6" s="35">
        <f t="shared" si="3"/>
        <v>16.940000000000001</v>
      </c>
      <c r="X6" s="36">
        <f>IF(X7="",NA(),X7)</f>
        <v>56.02</v>
      </c>
      <c r="Y6" s="36">
        <f t="shared" ref="Y6:AG6" si="4">IF(Y7="",NA(),Y7)</f>
        <v>43.44</v>
      </c>
      <c r="Z6" s="36">
        <f t="shared" si="4"/>
        <v>43.7</v>
      </c>
      <c r="AA6" s="36">
        <f t="shared" si="4"/>
        <v>42.29</v>
      </c>
      <c r="AB6" s="36">
        <f t="shared" si="4"/>
        <v>42.5</v>
      </c>
      <c r="AC6" s="36">
        <f t="shared" si="4"/>
        <v>72.03</v>
      </c>
      <c r="AD6" s="36">
        <f t="shared" si="4"/>
        <v>72.11</v>
      </c>
      <c r="AE6" s="36">
        <f t="shared" si="4"/>
        <v>74.05</v>
      </c>
      <c r="AF6" s="36">
        <f t="shared" si="4"/>
        <v>73.25</v>
      </c>
      <c r="AG6" s="36">
        <f t="shared" si="4"/>
        <v>75.06</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3128.87</v>
      </c>
      <c r="BF6" s="36">
        <f t="shared" ref="BF6:BN6" si="7">IF(BF7="",NA(),BF7)</f>
        <v>3364.07</v>
      </c>
      <c r="BG6" s="36">
        <f t="shared" si="7"/>
        <v>3220.29</v>
      </c>
      <c r="BH6" s="36">
        <f t="shared" si="7"/>
        <v>3281.53</v>
      </c>
      <c r="BI6" s="36">
        <f t="shared" si="7"/>
        <v>3014.3</v>
      </c>
      <c r="BJ6" s="36">
        <f t="shared" si="7"/>
        <v>1510.14</v>
      </c>
      <c r="BK6" s="36">
        <f t="shared" si="7"/>
        <v>1595.62</v>
      </c>
      <c r="BL6" s="36">
        <f t="shared" si="7"/>
        <v>1302.33</v>
      </c>
      <c r="BM6" s="36">
        <f t="shared" si="7"/>
        <v>1274.21</v>
      </c>
      <c r="BN6" s="36">
        <f t="shared" si="7"/>
        <v>1183.92</v>
      </c>
      <c r="BO6" s="35" t="str">
        <f>IF(BO7="","",IF(BO7="-","【-】","【"&amp;SUBSTITUTE(TEXT(BO7,"#,##0.00"),"-","△")&amp;"】"))</f>
        <v>【1,084.05】</v>
      </c>
      <c r="BP6" s="36">
        <f>IF(BP7="",NA(),BP7)</f>
        <v>23.47</v>
      </c>
      <c r="BQ6" s="36">
        <f t="shared" ref="BQ6:BY6" si="8">IF(BQ7="",NA(),BQ7)</f>
        <v>28.56</v>
      </c>
      <c r="BR6" s="36">
        <f t="shared" si="8"/>
        <v>28.55</v>
      </c>
      <c r="BS6" s="36">
        <f t="shared" si="8"/>
        <v>25.89</v>
      </c>
      <c r="BT6" s="36">
        <f t="shared" si="8"/>
        <v>26.46</v>
      </c>
      <c r="BU6" s="36">
        <f t="shared" si="8"/>
        <v>22.67</v>
      </c>
      <c r="BV6" s="36">
        <f t="shared" si="8"/>
        <v>37.92</v>
      </c>
      <c r="BW6" s="36">
        <f t="shared" si="8"/>
        <v>40.89</v>
      </c>
      <c r="BX6" s="36">
        <f t="shared" si="8"/>
        <v>41.25</v>
      </c>
      <c r="BY6" s="36">
        <f t="shared" si="8"/>
        <v>42.5</v>
      </c>
      <c r="BZ6" s="35" t="str">
        <f>IF(BZ7="","",IF(BZ7="-","【-】","【"&amp;SUBSTITUTE(TEXT(BZ7,"#,##0.00"),"-","△")&amp;"】"))</f>
        <v>【53.46】</v>
      </c>
      <c r="CA6" s="36">
        <f>IF(CA7="",NA(),CA7)</f>
        <v>751.43</v>
      </c>
      <c r="CB6" s="36">
        <f t="shared" ref="CB6:CJ6" si="9">IF(CB7="",NA(),CB7)</f>
        <v>617.24</v>
      </c>
      <c r="CC6" s="36">
        <f t="shared" si="9"/>
        <v>621.29999999999995</v>
      </c>
      <c r="CD6" s="36">
        <f t="shared" si="9"/>
        <v>685.23</v>
      </c>
      <c r="CE6" s="36">
        <f t="shared" si="9"/>
        <v>672.74</v>
      </c>
      <c r="CF6" s="36">
        <f t="shared" si="9"/>
        <v>789.62</v>
      </c>
      <c r="CG6" s="36">
        <f t="shared" si="9"/>
        <v>423.18</v>
      </c>
      <c r="CH6" s="36">
        <f t="shared" si="9"/>
        <v>383.2</v>
      </c>
      <c r="CI6" s="36">
        <f t="shared" si="9"/>
        <v>383.25</v>
      </c>
      <c r="CJ6" s="36">
        <f t="shared" si="9"/>
        <v>377.72</v>
      </c>
      <c r="CK6" s="35" t="str">
        <f>IF(CK7="","",IF(CK7="-","【-】","【"&amp;SUBSTITUTE(TEXT(CK7,"#,##0.00"),"-","△")&amp;"】"))</f>
        <v>【300.47】</v>
      </c>
      <c r="CL6" s="36">
        <f>IF(CL7="",NA(),CL7)</f>
        <v>42.83</v>
      </c>
      <c r="CM6" s="36">
        <f t="shared" ref="CM6:CU6" si="10">IF(CM7="",NA(),CM7)</f>
        <v>40.57</v>
      </c>
      <c r="CN6" s="36">
        <f t="shared" si="10"/>
        <v>41.39</v>
      </c>
      <c r="CO6" s="36">
        <f t="shared" si="10"/>
        <v>41.95</v>
      </c>
      <c r="CP6" s="36">
        <f t="shared" si="10"/>
        <v>45.06</v>
      </c>
      <c r="CQ6" s="36">
        <f t="shared" si="10"/>
        <v>48.7</v>
      </c>
      <c r="CR6" s="36">
        <f t="shared" si="10"/>
        <v>46.9</v>
      </c>
      <c r="CS6" s="36">
        <f t="shared" si="10"/>
        <v>47.95</v>
      </c>
      <c r="CT6" s="36">
        <f t="shared" si="10"/>
        <v>48.26</v>
      </c>
      <c r="CU6" s="36">
        <f t="shared" si="10"/>
        <v>48.01</v>
      </c>
      <c r="CV6" s="35" t="str">
        <f>IF(CV7="","",IF(CV7="-","【-】","【"&amp;SUBSTITUTE(TEXT(CV7,"#,##0.00"),"-","△")&amp;"】"))</f>
        <v>【54.90】</v>
      </c>
      <c r="CW6" s="36">
        <f>IF(CW7="",NA(),CW7)</f>
        <v>90.69</v>
      </c>
      <c r="CX6" s="36">
        <f t="shared" ref="CX6:DF6" si="11">IF(CX7="",NA(),CX7)</f>
        <v>92.08</v>
      </c>
      <c r="CY6" s="36">
        <f t="shared" si="11"/>
        <v>88.23</v>
      </c>
      <c r="CZ6" s="36">
        <f t="shared" si="11"/>
        <v>83.22</v>
      </c>
      <c r="DA6" s="36">
        <f t="shared" si="11"/>
        <v>79.900000000000006</v>
      </c>
      <c r="DB6" s="36">
        <f t="shared" si="11"/>
        <v>74.959999999999994</v>
      </c>
      <c r="DC6" s="36">
        <f t="shared" si="11"/>
        <v>74.63</v>
      </c>
      <c r="DD6" s="36">
        <f t="shared" si="11"/>
        <v>74.900000000000006</v>
      </c>
      <c r="DE6" s="36">
        <f t="shared" si="11"/>
        <v>72.72</v>
      </c>
      <c r="DF6" s="36">
        <f t="shared" si="11"/>
        <v>72.75</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6">
        <f t="shared" si="14"/>
        <v>1.38</v>
      </c>
      <c r="EH6" s="36">
        <f t="shared" si="14"/>
        <v>1.3</v>
      </c>
      <c r="EI6" s="36">
        <f t="shared" si="14"/>
        <v>1.26</v>
      </c>
      <c r="EJ6" s="36">
        <f t="shared" si="14"/>
        <v>0.78</v>
      </c>
      <c r="EK6" s="36">
        <f t="shared" si="14"/>
        <v>0.56999999999999995</v>
      </c>
      <c r="EL6" s="36">
        <f t="shared" si="14"/>
        <v>0.62</v>
      </c>
      <c r="EM6" s="36">
        <f t="shared" si="14"/>
        <v>0.39</v>
      </c>
      <c r="EN6" s="35" t="str">
        <f>IF(EN7="","",IF(EN7="-","【-】","【"&amp;SUBSTITUTE(TEXT(EN7,"#,##0.00"),"-","△")&amp;"】"))</f>
        <v>【0.56】</v>
      </c>
    </row>
    <row r="7" spans="1:144" s="37" customFormat="1" x14ac:dyDescent="0.15">
      <c r="A7" s="29"/>
      <c r="B7" s="38">
        <v>2019</v>
      </c>
      <c r="C7" s="38">
        <v>14605</v>
      </c>
      <c r="D7" s="38">
        <v>47</v>
      </c>
      <c r="E7" s="38">
        <v>1</v>
      </c>
      <c r="F7" s="38">
        <v>0</v>
      </c>
      <c r="G7" s="38">
        <v>0</v>
      </c>
      <c r="H7" s="38" t="s">
        <v>97</v>
      </c>
      <c r="I7" s="38" t="s">
        <v>98</v>
      </c>
      <c r="J7" s="38" t="s">
        <v>99</v>
      </c>
      <c r="K7" s="38" t="s">
        <v>100</v>
      </c>
      <c r="L7" s="38" t="s">
        <v>101</v>
      </c>
      <c r="M7" s="38" t="s">
        <v>102</v>
      </c>
      <c r="N7" s="39" t="s">
        <v>103</v>
      </c>
      <c r="O7" s="39" t="s">
        <v>104</v>
      </c>
      <c r="P7" s="39">
        <v>8.25</v>
      </c>
      <c r="Q7" s="39">
        <v>3552</v>
      </c>
      <c r="R7" s="39">
        <v>10661</v>
      </c>
      <c r="S7" s="39">
        <v>237.1</v>
      </c>
      <c r="T7" s="39">
        <v>44.96</v>
      </c>
      <c r="U7" s="39">
        <v>868</v>
      </c>
      <c r="V7" s="39">
        <v>51.24</v>
      </c>
      <c r="W7" s="39">
        <v>16.940000000000001</v>
      </c>
      <c r="X7" s="39">
        <v>56.02</v>
      </c>
      <c r="Y7" s="39">
        <v>43.44</v>
      </c>
      <c r="Z7" s="39">
        <v>43.7</v>
      </c>
      <c r="AA7" s="39">
        <v>42.29</v>
      </c>
      <c r="AB7" s="39">
        <v>42.5</v>
      </c>
      <c r="AC7" s="39">
        <v>72.03</v>
      </c>
      <c r="AD7" s="39">
        <v>72.11</v>
      </c>
      <c r="AE7" s="39">
        <v>74.05</v>
      </c>
      <c r="AF7" s="39">
        <v>73.25</v>
      </c>
      <c r="AG7" s="39">
        <v>75.06</v>
      </c>
      <c r="AH7" s="39">
        <v>76.03</v>
      </c>
      <c r="AI7" s="39"/>
      <c r="AJ7" s="39"/>
      <c r="AK7" s="39"/>
      <c r="AL7" s="39"/>
      <c r="AM7" s="39"/>
      <c r="AN7" s="39"/>
      <c r="AO7" s="39"/>
      <c r="AP7" s="39"/>
      <c r="AQ7" s="39"/>
      <c r="AR7" s="39"/>
      <c r="AS7" s="39"/>
      <c r="AT7" s="39"/>
      <c r="AU7" s="39"/>
      <c r="AV7" s="39"/>
      <c r="AW7" s="39"/>
      <c r="AX7" s="39"/>
      <c r="AY7" s="39"/>
      <c r="AZ7" s="39"/>
      <c r="BA7" s="39"/>
      <c r="BB7" s="39"/>
      <c r="BC7" s="39"/>
      <c r="BD7" s="39"/>
      <c r="BE7" s="39">
        <v>3128.87</v>
      </c>
      <c r="BF7" s="39">
        <v>3364.07</v>
      </c>
      <c r="BG7" s="39">
        <v>3220.29</v>
      </c>
      <c r="BH7" s="39">
        <v>3281.53</v>
      </c>
      <c r="BI7" s="39">
        <v>3014.3</v>
      </c>
      <c r="BJ7" s="39">
        <v>1510.14</v>
      </c>
      <c r="BK7" s="39">
        <v>1595.62</v>
      </c>
      <c r="BL7" s="39">
        <v>1302.33</v>
      </c>
      <c r="BM7" s="39">
        <v>1274.21</v>
      </c>
      <c r="BN7" s="39">
        <v>1183.92</v>
      </c>
      <c r="BO7" s="39">
        <v>1084.05</v>
      </c>
      <c r="BP7" s="39">
        <v>23.47</v>
      </c>
      <c r="BQ7" s="39">
        <v>28.56</v>
      </c>
      <c r="BR7" s="39">
        <v>28.55</v>
      </c>
      <c r="BS7" s="39">
        <v>25.89</v>
      </c>
      <c r="BT7" s="39">
        <v>26.46</v>
      </c>
      <c r="BU7" s="39">
        <v>22.67</v>
      </c>
      <c r="BV7" s="39">
        <v>37.92</v>
      </c>
      <c r="BW7" s="39">
        <v>40.89</v>
      </c>
      <c r="BX7" s="39">
        <v>41.25</v>
      </c>
      <c r="BY7" s="39">
        <v>42.5</v>
      </c>
      <c r="BZ7" s="39">
        <v>53.46</v>
      </c>
      <c r="CA7" s="39">
        <v>751.43</v>
      </c>
      <c r="CB7" s="39">
        <v>617.24</v>
      </c>
      <c r="CC7" s="39">
        <v>621.29999999999995</v>
      </c>
      <c r="CD7" s="39">
        <v>685.23</v>
      </c>
      <c r="CE7" s="39">
        <v>672.74</v>
      </c>
      <c r="CF7" s="39">
        <v>789.62</v>
      </c>
      <c r="CG7" s="39">
        <v>423.18</v>
      </c>
      <c r="CH7" s="39">
        <v>383.2</v>
      </c>
      <c r="CI7" s="39">
        <v>383.25</v>
      </c>
      <c r="CJ7" s="39">
        <v>377.72</v>
      </c>
      <c r="CK7" s="39">
        <v>300.47000000000003</v>
      </c>
      <c r="CL7" s="39">
        <v>42.83</v>
      </c>
      <c r="CM7" s="39">
        <v>40.57</v>
      </c>
      <c r="CN7" s="39">
        <v>41.39</v>
      </c>
      <c r="CO7" s="39">
        <v>41.95</v>
      </c>
      <c r="CP7" s="39">
        <v>45.06</v>
      </c>
      <c r="CQ7" s="39">
        <v>48.7</v>
      </c>
      <c r="CR7" s="39">
        <v>46.9</v>
      </c>
      <c r="CS7" s="39">
        <v>47.95</v>
      </c>
      <c r="CT7" s="39">
        <v>48.26</v>
      </c>
      <c r="CU7" s="39">
        <v>48.01</v>
      </c>
      <c r="CV7" s="39">
        <v>54.9</v>
      </c>
      <c r="CW7" s="39">
        <v>90.69</v>
      </c>
      <c r="CX7" s="39">
        <v>92.08</v>
      </c>
      <c r="CY7" s="39">
        <v>88.23</v>
      </c>
      <c r="CZ7" s="39">
        <v>83.22</v>
      </c>
      <c r="DA7" s="39">
        <v>79.900000000000006</v>
      </c>
      <c r="DB7" s="39">
        <v>74.959999999999994</v>
      </c>
      <c r="DC7" s="39">
        <v>74.63</v>
      </c>
      <c r="DD7" s="39">
        <v>74.900000000000006</v>
      </c>
      <c r="DE7" s="39">
        <v>72.72</v>
      </c>
      <c r="DF7" s="39">
        <v>72.75</v>
      </c>
      <c r="DG7" s="39">
        <v>73.31</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1.38</v>
      </c>
      <c r="EH7" s="39">
        <v>1.3</v>
      </c>
      <c r="EI7" s="39">
        <v>1.26</v>
      </c>
      <c r="EJ7" s="39">
        <v>0.78</v>
      </c>
      <c r="EK7" s="39">
        <v>0.56999999999999995</v>
      </c>
      <c r="EL7" s="39">
        <v>0.62</v>
      </c>
      <c r="EM7" s="39">
        <v>0.39</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110</v>
      </c>
    </row>
    <row r="12" spans="1:144" x14ac:dyDescent="0.15">
      <c r="B12">
        <v>1</v>
      </c>
      <c r="C12">
        <v>1</v>
      </c>
      <c r="D12">
        <v>1</v>
      </c>
      <c r="E12">
        <v>1</v>
      </c>
      <c r="F12">
        <v>1</v>
      </c>
      <c r="G12" t="s">
        <v>111</v>
      </c>
    </row>
    <row r="13" spans="1:144" x14ac:dyDescent="0.15">
      <c r="B13" t="s">
        <v>112</v>
      </c>
      <c r="C13" t="s">
        <v>113</v>
      </c>
      <c r="D13" t="s">
        <v>112</v>
      </c>
      <c r="E13" t="s">
        <v>112</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甲斐　幹彦</cp:lastModifiedBy>
  <dcterms:created xsi:type="dcterms:W3CDTF">2020-12-04T02:17:56Z</dcterms:created>
  <dcterms:modified xsi:type="dcterms:W3CDTF">2021-01-21T10:04:42Z</dcterms:modified>
  <cp:category/>
</cp:coreProperties>
</file>