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v01.kmf.localnet\上下水道班\公営企業に係る「経営比較分析表」\H31経営分析(R2.1.24まで)\【経営比較分析表】2018_014605_47_010\"/>
    </mc:Choice>
  </mc:AlternateContent>
  <workbookProtection workbookAlgorithmName="SHA-512" workbookHashValue="p6cVdMr6099dYD/HC48SdVlhdmWxkZbctHT5a+IsK0V3CMQHq7dpNZBiL5abqjduETAo4kIlgvMY4uvle9sghQ==" workbookSaltValue="q0iLdSFdaN1V446JUkzRpA==" workbookSpinCount="100000" lockStructure="1"/>
  <bookViews>
    <workbookView xWindow="0" yWindow="0" windowWidth="17370" windowHeight="904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<sst xmlns="http://schemas.openxmlformats.org/spreadsheetml/2006/main" count="225" uniqueCount="111">
  <si>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</si>
  <si>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</si>
  <si>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</si>
  <si>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</si>
  <si>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</si>
  <si>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</si>
  <si>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</si>
  <si>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</si>
  <si>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</si>
  <si>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</si>
  <si>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</si>
  <si>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</si>
  <si>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</si>
  <si>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</si>
  <si>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</si>
  <si>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</si>
  <si>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</si>
  <si>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</si>
  <si>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</si>
  <si>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</si>
  <si>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</si>
  <si>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</si>
  <si>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</si>
  <si>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</si>
  <si>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</si>
  <si>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</si>
  <si>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</si>
  <si>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</si>
  <si>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</si>
  <si>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</si>
  <si>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</si>
  <si>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</si>
  <si>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</si>
  <si>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</si>
  <si>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</si>
  <si>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</si>
  <si>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</si>
  <si>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</si>
  <si>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</si>
  <si>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</si>
  <si>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</si>
  <si>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</si>
  <si>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</si>
  <si>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</si>
  <si>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</si>
  <si>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</si>
  <si>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</si>
  <si>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</si>
  <si>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</si>
  <si>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</si>
  <si>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</si>
  <si>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</si>
  <si>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</si>
  <si>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</si>
  <si>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</si>
  <si>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</si>
  <si>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</si>
  <si>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</si>
  <si>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</si>
  <si>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</si>
  <si>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</si>
  <si>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</si>
  <si>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</si>
  <si>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</si>
  <si>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</si>
  <si>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</si>
  <si>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</si>
  <si>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</si>
  <si>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</si>
  <si>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</si>
  <si>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</si>
  <si>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</si>
  <si>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</si>
  <si>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</si>
  <si>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</si>
  <si>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</si>
  <si>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</si>
  <si>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</si>
  <si>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</si>
  <si>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</si>
  <si>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</si>
  <si>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</si>
  <si>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</si>
  <si>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</si>
  <si>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</si>
  <si>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</si>
  <si>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</si>
  <si>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</si>
  <si>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</si>
  <si>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</si>
  <si>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</si>
  <si>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</si>
  <si>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</si>
  <si>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</si>
  <si>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</si>
  <si>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上富良野町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</si>
  <si>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</si>
  <si>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</si>
  <si>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</si>
  <si>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</si>
  <si>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</si>
  <si>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</si>
  <si>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</si>
  <si>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</si>
  <si>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</si>
  <si>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</si>
  <si>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</si>
  <si>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</si>
  <si>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収益や一般会計からの繰入金等の総収益で、総費用と地方債償還金をどの程度賄えているかを表す「収益的収支比率」は前年と同水準で全国・類似団体と比較しても低く、H28から低下している傾向にあります。
　給水収益に対する企業債残高の割合で債務の規模を表す「企業債残高対給水収益比率」は、全国平均と比べて約3倍、類似団体と比較して約2.5倍と高い水準であり、これまでの減少傾向から近年は横ばいで推移しています。
　給水収益でどの程度給水費用で賄えているかを表す「料金回収率」は類似団体と10％、全国平均とは20％と差があり、料金水準としては低い状況にあります。
　有収水量１㎥あたりの費用を表す「給水原価」はH27までは、類似団体と比べほぼ同じ水準で推移していましたが、今年度は前年同様に約1.5倍と高い水準になっています。
　施設の利用状況や適正規模を表す「施設利用率」は類似団体との比較では若干低い水準であり、ここ5年間はほぼ横ばいで推移し、給水人口が減少しながらも現状維持を続けています。
　施設の稼動が収益に繋がっているかを表す「有収率」は全国平均、類似団体と比較しても供給の効率性は高い水準を維持しており供給施設の健全性が保たれていると言えます。</t>
    <rPh sb="57" eb="59">
      <t>ゼンネン</t>
    </rPh>
    <rPh sb="64" eb="66">
      <t>ゼンコク</t>
    </rPh>
    <rPh sb="85" eb="87">
      <t>テイカ</t>
    </rPh>
    <rPh sb="91" eb="93">
      <t>ケイコウ</t>
    </rPh>
    <rPh sb="154" eb="156">
      <t>ルイジ</t>
    </rPh>
    <rPh sb="156" eb="158">
      <t>ダンタイ</t>
    </rPh>
    <rPh sb="159" eb="161">
      <t>ヒカク</t>
    </rPh>
    <rPh sb="163" eb="164">
      <t>ヤク</t>
    </rPh>
    <rPh sb="167" eb="168">
      <t>バイ</t>
    </rPh>
    <rPh sb="188" eb="190">
      <t>キンネン</t>
    </rPh>
    <rPh sb="191" eb="192">
      <t>ヨコ</t>
    </rPh>
    <rPh sb="195" eb="197">
      <t>スイイ</t>
    </rPh>
    <rPh sb="255" eb="256">
      <t>サ</t>
    </rPh>
    <rPh sb="333" eb="336">
      <t>コンネンド</t>
    </rPh>
    <rPh sb="337" eb="339">
      <t>ゼンネン</t>
    </rPh>
    <rPh sb="339" eb="341">
      <t>ドウヨウ</t>
    </rPh>
    <rPh sb="408" eb="409">
      <t>ネン</t>
    </rPh>
    <rPh sb="409" eb="410">
      <t>カン</t>
    </rPh>
    <rPh sb="413" eb="414">
      <t>ヨコ</t>
    </rPh>
    <rPh sb="421" eb="423">
      <t>キュウスイ</t>
    </rPh>
    <rPh sb="433" eb="435">
      <t>ゲンジョウ</t>
    </rPh>
    <rPh sb="435" eb="437">
      <t>イジ</t>
    </rPh>
    <rPh sb="438" eb="439">
      <t>ツヅ</t>
    </rPh>
    <rPh sb="487" eb="489">
      <t>キョウキュウ</t>
    </rPh>
    <rPh sb="499" eb="501">
      <t>イジ</t>
    </rPh>
    <rPh sb="505" eb="507">
      <t>キョウキュウ</t>
    </rPh>
    <rPh sb="507" eb="509">
      <t>シセツ</t>
    </rPh>
    <rPh sb="512" eb="513">
      <t>セイ</t>
    </rPh>
    <rPh sb="514" eb="515">
      <t>タモ</t>
    </rPh>
    <phoneticPr fontId="4"/>
  </si>
  <si>
    <t>「管路更新率」は他事業に起因する移設により更新したものであり、老朽化対策の対象外となります。
　現状では「管路経年化率」の対象となる法定耐用年数を超過した資産はないものの、今後においては対象資産が次第に増加するため、管路の更新計画を策定し平準化しながら施設の健全化を進めていく必要があります。</t>
    <rPh sb="8" eb="9">
      <t>タ</t>
    </rPh>
    <rPh sb="9" eb="11">
      <t>ジギョウ</t>
    </rPh>
    <rPh sb="12" eb="14">
      <t>キイン</t>
    </rPh>
    <rPh sb="16" eb="18">
      <t>イセツ</t>
    </rPh>
    <rPh sb="21" eb="23">
      <t>コウシン</t>
    </rPh>
    <rPh sb="31" eb="34">
      <t>ロウキュウカ</t>
    </rPh>
    <rPh sb="34" eb="36">
      <t>タイサク</t>
    </rPh>
    <rPh sb="37" eb="39">
      <t>タイショウ</t>
    </rPh>
    <rPh sb="39" eb="40">
      <t>ガイ</t>
    </rPh>
    <rPh sb="58" eb="59">
      <t>リツ</t>
    </rPh>
    <rPh sb="73" eb="75">
      <t>チョウカ</t>
    </rPh>
    <rPh sb="86" eb="88">
      <t>コンゴ</t>
    </rPh>
    <rPh sb="93" eb="95">
      <t>タイショウ</t>
    </rPh>
    <rPh sb="108" eb="110">
      <t>カンロ</t>
    </rPh>
    <rPh sb="116" eb="118">
      <t>サクテイ</t>
    </rPh>
    <rPh sb="119" eb="122">
      <t>ヘイジュンカ</t>
    </rPh>
    <rPh sb="126" eb="128">
      <t>シセツ</t>
    </rPh>
    <rPh sb="129" eb="132">
      <t>ケンゼンカ</t>
    </rPh>
    <phoneticPr fontId="4"/>
  </si>
  <si>
    <t>　現状の結果としては、有収率を除く指標は低水準であり、収支不足分を一般会計繰入金に依存していることから、経営の健全性・効率性が確保されているとはいえない状況にあります。
　今後は給水人口の減少や節水意識の高揚により、水道料金収入が減少する中で更なる経費節減に努めるとともに、適正な料金収入の確保などの対策を講じる必要があります。
　また、地理的な特殊性があるものの、施設利用に関しては水準を上げる余地があることから、将来人口を踏まえた水需要の動向に注視しながら、適正な施設規模の見直しや老朽施設の対策、事業の平準化等検討を行い、計画的で効率的な経営に努めていく必要があります。</t>
    <rPh sb="185" eb="187">
      <t>リヨウ</t>
    </rPh>
    <rPh sb="188" eb="189">
      <t>カン</t>
    </rPh>
    <rPh sb="195" eb="196">
      <t>ア</t>
    </rPh>
    <rPh sb="198" eb="200">
      <t>ヨチ</t>
    </rPh>
    <rPh sb="231" eb="233">
      <t>テキセイ</t>
    </rPh>
    <rPh sb="248" eb="250">
      <t>タイサク</t>
    </rPh>
    <rPh sb="251" eb="253">
      <t>ジギョウ</t>
    </rPh>
    <rPh sb="254" eb="257">
      <t>ヘイジュンカ</t>
    </rPh>
    <rPh sb="257" eb="25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</si>
</sst>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0.04</c:v>
                </c:pt>
                <c:pt idx="1">
                  <c:v>0</c:v>
                </c:pt>
                <c:pt idx="2">
                  <c:v>0</c:v>
                </c:pt>
                <c:pt idx="3">
                  <c:v>0</c:v>
                </c:pt>
                <c:pt idx="4" formatCode="#,##0.00;&quot;△&quot;#,##0.00;&quot;-&quot;">
                  <c:v>1.38</c:v>
                </c:pt>
              </c:numCache>
            </c:numRef>
          </c:val>
          <c:extLst>
            <c:ext xmlns:c16="http://schemas.microsoft.com/office/drawing/2014/chart" uri="{C3380CC4-5D6E-409C-BE32-E72D297353CC}">
              <c16:uniqueId val="{00000000-6FB0-4346-A93D-8A9B30AC879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6FB0-4346-A93D-8A9B30AC879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40.79</c:v>
                </c:pt>
                <c:pt idx="1">
                  <c:v>42.83</c:v>
                </c:pt>
                <c:pt idx="2">
                  <c:v>40.57</c:v>
                </c:pt>
                <c:pt idx="3">
                  <c:v>41.39</c:v>
                </c:pt>
                <c:pt idx="4">
                  <c:v>41.95</c:v>
                </c:pt>
              </c:numCache>
            </c:numRef>
          </c:val>
          <c:extLst>
            <c:ext xmlns:c16="http://schemas.microsoft.com/office/drawing/2014/chart" uri="{C3380CC4-5D6E-409C-BE32-E72D297353CC}">
              <c16:uniqueId val="{00000000-E8CF-41FF-8C63-14E059C70AA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E8CF-41FF-8C63-14E059C70AA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93.97</c:v>
                </c:pt>
                <c:pt idx="1">
                  <c:v>90.69</c:v>
                </c:pt>
                <c:pt idx="2">
                  <c:v>92.08</c:v>
                </c:pt>
                <c:pt idx="3">
                  <c:v>88.23</c:v>
                </c:pt>
                <c:pt idx="4">
                  <c:v>83.22</c:v>
                </c:pt>
              </c:numCache>
            </c:numRef>
          </c:val>
          <c:extLst>
            <c:ext xmlns:c16="http://schemas.microsoft.com/office/drawing/2014/chart" uri="{C3380CC4-5D6E-409C-BE32-E72D297353CC}">
              <c16:uniqueId val="{00000000-E428-4128-9B28-C00D0554A3B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E428-4128-9B28-C00D0554A3B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57.39</c:v>
                </c:pt>
                <c:pt idx="1">
                  <c:v>56.02</c:v>
                </c:pt>
                <c:pt idx="2">
                  <c:v>43.44</c:v>
                </c:pt>
                <c:pt idx="3">
                  <c:v>43.7</c:v>
                </c:pt>
                <c:pt idx="4">
                  <c:v>42.29</c:v>
                </c:pt>
              </c:numCache>
            </c:numRef>
          </c:val>
          <c:extLst>
            <c:ext xmlns:c16="http://schemas.microsoft.com/office/drawing/2014/chart" uri="{C3380CC4-5D6E-409C-BE32-E72D297353CC}">
              <c16:uniqueId val="{00000000-2CCF-41F0-AF3B-5F2292E2E26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2CCF-41F0-AF3B-5F2292E2E26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4A-4FA2-90F0-9F81C7BA754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4A-4FA2-90F0-9F81C7BA754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02-4036-9C2B-CAF5E711B79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02-4036-9C2B-CAF5E711B79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8C-47BF-A754-625194EC077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8C-47BF-A754-625194EC077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31-49ED-B87A-D37F3797CE7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31-49ED-B87A-D37F3797CE7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3305.43</c:v>
                </c:pt>
                <c:pt idx="1">
                  <c:v>3128.87</c:v>
                </c:pt>
                <c:pt idx="2">
                  <c:v>3364.07</c:v>
                </c:pt>
                <c:pt idx="3">
                  <c:v>3220.29</c:v>
                </c:pt>
                <c:pt idx="4">
                  <c:v>3281.53</c:v>
                </c:pt>
              </c:numCache>
            </c:numRef>
          </c:val>
          <c:extLst>
            <c:ext xmlns:c16="http://schemas.microsoft.com/office/drawing/2014/chart" uri="{C3380CC4-5D6E-409C-BE32-E72D297353CC}">
              <c16:uniqueId val="{00000000-7EF1-4132-86A8-6E503D1F06E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7EF1-4132-86A8-6E503D1F06E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23.83</c:v>
                </c:pt>
                <c:pt idx="1">
                  <c:v>23.47</c:v>
                </c:pt>
                <c:pt idx="2">
                  <c:v>28.56</c:v>
                </c:pt>
                <c:pt idx="3">
                  <c:v>28.55</c:v>
                </c:pt>
                <c:pt idx="4">
                  <c:v>25.89</c:v>
                </c:pt>
              </c:numCache>
            </c:numRef>
          </c:val>
          <c:extLst>
            <c:ext xmlns:c16="http://schemas.microsoft.com/office/drawing/2014/chart" uri="{C3380CC4-5D6E-409C-BE32-E72D297353CC}">
              <c16:uniqueId val="{00000000-8B9C-48B0-B76A-55A85AEC0CF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8B9C-48B0-B76A-55A85AEC0CF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744.2</c:v>
                </c:pt>
                <c:pt idx="1">
                  <c:v>751.43</c:v>
                </c:pt>
                <c:pt idx="2">
                  <c:v>617.24</c:v>
                </c:pt>
                <c:pt idx="3">
                  <c:v>621.29999999999995</c:v>
                </c:pt>
                <c:pt idx="4">
                  <c:v>685.23</c:v>
                </c:pt>
              </c:numCache>
            </c:numRef>
          </c:val>
          <c:extLst>
            <c:ext xmlns:c16="http://schemas.microsoft.com/office/drawing/2014/chart" uri="{C3380CC4-5D6E-409C-BE32-E72D297353CC}">
              <c16:uniqueId val="{00000000-2733-495E-9369-5E2FA5F6E76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2733-495E-9369-5E2FA5F6E76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42"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上富良野町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10789</v>
      </c>
      <c r="AM8" s="50"/>
      <c r="AN8" s="50"/>
      <c r="AO8" s="50"/>
      <c r="AP8" s="50"/>
      <c r="AQ8" s="50"/>
      <c r="AR8" s="50"/>
      <c r="AS8" s="50"/>
      <c r="AT8" s="46">
        <f>データ!$S$6</f>
        <v>237.1</v>
      </c>
      <c r="AU8" s="46"/>
      <c r="AV8" s="46"/>
      <c r="AW8" s="46"/>
      <c r="AX8" s="46"/>
      <c r="AY8" s="46"/>
      <c r="AZ8" s="46"/>
      <c r="BA8" s="46"/>
      <c r="BB8" s="46">
        <f>データ!$T$6</f>
        <v>45.5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8.33</v>
      </c>
      <c r="Q10" s="46"/>
      <c r="R10" s="46"/>
      <c r="S10" s="46"/>
      <c r="T10" s="46"/>
      <c r="U10" s="46"/>
      <c r="V10" s="46"/>
      <c r="W10" s="50">
        <f>データ!$Q$6</f>
        <v>3499</v>
      </c>
      <c r="X10" s="50"/>
      <c r="Y10" s="50"/>
      <c r="Z10" s="50"/>
      <c r="AA10" s="50"/>
      <c r="AB10" s="50"/>
      <c r="AC10" s="50"/>
      <c r="AD10" s="2"/>
      <c r="AE10" s="2"/>
      <c r="AF10" s="2"/>
      <c r="AG10" s="2"/>
      <c r="AH10" s="2"/>
      <c r="AI10" s="2"/>
      <c r="AJ10" s="2"/>
      <c r="AK10" s="2"/>
      <c r="AL10" s="50">
        <f>データ!$U$6</f>
        <v>886</v>
      </c>
      <c r="AM10" s="50"/>
      <c r="AN10" s="50"/>
      <c r="AO10" s="50"/>
      <c r="AP10" s="50"/>
      <c r="AQ10" s="50"/>
      <c r="AR10" s="50"/>
      <c r="AS10" s="50"/>
      <c r="AT10" s="46">
        <f>データ!$V$6</f>
        <v>51.24</v>
      </c>
      <c r="AU10" s="46"/>
      <c r="AV10" s="46"/>
      <c r="AW10" s="46"/>
      <c r="AX10" s="46"/>
      <c r="AY10" s="46"/>
      <c r="AZ10" s="46"/>
      <c r="BA10" s="46"/>
      <c r="BB10" s="46">
        <f>データ!$W$6</f>
        <v>17.29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G7x2mHxgDremCME/QZLL2uwfDyGMWwcOfNbjVw4ah3puBSgnWRDnN6aiFxrb3Fn3XtDU5UQ/cr5+BEH7XkiR3w==" saltValue="yWYCTs6U/1nzQxNyb1Wac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14605</v>
      </c>
      <c r="D6" s="34">
        <f t="shared" si="3"/>
        <v>47</v>
      </c>
      <c r="E6" s="34">
        <f t="shared" si="3"/>
        <v>1</v>
      </c>
      <c r="F6" s="34">
        <f t="shared" si="3"/>
        <v>0</v>
      </c>
      <c r="G6" s="34">
        <f t="shared" si="3"/>
        <v>0</v>
      </c>
      <c r="H6" s="34" t="str">
        <f t="shared" si="3"/>
        <v>北海道　上富良野町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8.33</v>
      </c>
      <c r="Q6" s="35">
        <f t="shared" si="3"/>
        <v>3499</v>
      </c>
      <c r="R6" s="35">
        <f t="shared" si="3"/>
        <v>10789</v>
      </c>
      <c r="S6" s="35">
        <f t="shared" si="3"/>
        <v>237.1</v>
      </c>
      <c r="T6" s="35">
        <f t="shared" si="3"/>
        <v>45.5</v>
      </c>
      <c r="U6" s="35">
        <f t="shared" si="3"/>
        <v>886</v>
      </c>
      <c r="V6" s="35">
        <f t="shared" si="3"/>
        <v>51.24</v>
      </c>
      <c r="W6" s="35">
        <f t="shared" si="3"/>
        <v>17.29</v>
      </c>
      <c r="X6" s="36">
        <f>IF(X7="",NA(),X7)</f>
        <v>57.39</v>
      </c>
      <c r="Y6" s="36">
        <f t="shared" ref="Y6:AG6" si="4">IF(Y7="",NA(),Y7)</f>
        <v>56.02</v>
      </c>
      <c r="Z6" s="36">
        <f t="shared" si="4"/>
        <v>43.44</v>
      </c>
      <c r="AA6" s="36">
        <f t="shared" si="4"/>
        <v>43.7</v>
      </c>
      <c r="AB6" s="36">
        <f t="shared" si="4"/>
        <v>42.29</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3305.43</v>
      </c>
      <c r="BF6" s="36">
        <f t="shared" ref="BF6:BN6" si="7">IF(BF7="",NA(),BF7)</f>
        <v>3128.87</v>
      </c>
      <c r="BG6" s="36">
        <f t="shared" si="7"/>
        <v>3364.07</v>
      </c>
      <c r="BH6" s="36">
        <f t="shared" si="7"/>
        <v>3220.29</v>
      </c>
      <c r="BI6" s="36">
        <f t="shared" si="7"/>
        <v>3281.53</v>
      </c>
      <c r="BJ6" s="36">
        <f t="shared" si="7"/>
        <v>1486.62</v>
      </c>
      <c r="BK6" s="36">
        <f t="shared" si="7"/>
        <v>1510.14</v>
      </c>
      <c r="BL6" s="36">
        <f t="shared" si="7"/>
        <v>1595.62</v>
      </c>
      <c r="BM6" s="36">
        <f t="shared" si="7"/>
        <v>1302.33</v>
      </c>
      <c r="BN6" s="36">
        <f t="shared" si="7"/>
        <v>1274.21</v>
      </c>
      <c r="BO6" s="35" t="str">
        <f>IF(BO7="","",IF(BO7="-","【-】","【"&amp;SUBSTITUTE(TEXT(BO7,"#,##0.00"),"-","△")&amp;"】"))</f>
        <v>【1,074.14】</v>
      </c>
      <c r="BP6" s="36">
        <f>IF(BP7="",NA(),BP7)</f>
        <v>23.83</v>
      </c>
      <c r="BQ6" s="36">
        <f t="shared" ref="BQ6:BY6" si="8">IF(BQ7="",NA(),BQ7)</f>
        <v>23.47</v>
      </c>
      <c r="BR6" s="36">
        <f t="shared" si="8"/>
        <v>28.56</v>
      </c>
      <c r="BS6" s="36">
        <f t="shared" si="8"/>
        <v>28.55</v>
      </c>
      <c r="BT6" s="36">
        <f t="shared" si="8"/>
        <v>25.89</v>
      </c>
      <c r="BU6" s="36">
        <f t="shared" si="8"/>
        <v>24.39</v>
      </c>
      <c r="BV6" s="36">
        <f t="shared" si="8"/>
        <v>22.67</v>
      </c>
      <c r="BW6" s="36">
        <f t="shared" si="8"/>
        <v>37.92</v>
      </c>
      <c r="BX6" s="36">
        <f t="shared" si="8"/>
        <v>40.89</v>
      </c>
      <c r="BY6" s="36">
        <f t="shared" si="8"/>
        <v>41.25</v>
      </c>
      <c r="BZ6" s="35" t="str">
        <f>IF(BZ7="","",IF(BZ7="-","【-】","【"&amp;SUBSTITUTE(TEXT(BZ7,"#,##0.00"),"-","△")&amp;"】"))</f>
        <v>【54.36】</v>
      </c>
      <c r="CA6" s="36">
        <f>IF(CA7="",NA(),CA7)</f>
        <v>744.2</v>
      </c>
      <c r="CB6" s="36">
        <f t="shared" ref="CB6:CJ6" si="9">IF(CB7="",NA(),CB7)</f>
        <v>751.43</v>
      </c>
      <c r="CC6" s="36">
        <f t="shared" si="9"/>
        <v>617.24</v>
      </c>
      <c r="CD6" s="36">
        <f t="shared" si="9"/>
        <v>621.29999999999995</v>
      </c>
      <c r="CE6" s="36">
        <f t="shared" si="9"/>
        <v>685.23</v>
      </c>
      <c r="CF6" s="36">
        <f t="shared" si="9"/>
        <v>734.18</v>
      </c>
      <c r="CG6" s="36">
        <f t="shared" si="9"/>
        <v>789.62</v>
      </c>
      <c r="CH6" s="36">
        <f t="shared" si="9"/>
        <v>423.18</v>
      </c>
      <c r="CI6" s="36">
        <f t="shared" si="9"/>
        <v>383.2</v>
      </c>
      <c r="CJ6" s="36">
        <f t="shared" si="9"/>
        <v>383.25</v>
      </c>
      <c r="CK6" s="35" t="str">
        <f>IF(CK7="","",IF(CK7="-","【-】","【"&amp;SUBSTITUTE(TEXT(CK7,"#,##0.00"),"-","△")&amp;"】"))</f>
        <v>【296.40】</v>
      </c>
      <c r="CL6" s="36">
        <f>IF(CL7="",NA(),CL7)</f>
        <v>40.79</v>
      </c>
      <c r="CM6" s="36">
        <f t="shared" ref="CM6:CU6" si="10">IF(CM7="",NA(),CM7)</f>
        <v>42.83</v>
      </c>
      <c r="CN6" s="36">
        <f t="shared" si="10"/>
        <v>40.57</v>
      </c>
      <c r="CO6" s="36">
        <f t="shared" si="10"/>
        <v>41.39</v>
      </c>
      <c r="CP6" s="36">
        <f t="shared" si="10"/>
        <v>41.95</v>
      </c>
      <c r="CQ6" s="36">
        <f t="shared" si="10"/>
        <v>48.36</v>
      </c>
      <c r="CR6" s="36">
        <f t="shared" si="10"/>
        <v>48.7</v>
      </c>
      <c r="CS6" s="36">
        <f t="shared" si="10"/>
        <v>46.9</v>
      </c>
      <c r="CT6" s="36">
        <f t="shared" si="10"/>
        <v>47.95</v>
      </c>
      <c r="CU6" s="36">
        <f t="shared" si="10"/>
        <v>48.26</v>
      </c>
      <c r="CV6" s="35" t="str">
        <f>IF(CV7="","",IF(CV7="-","【-】","【"&amp;SUBSTITUTE(TEXT(CV7,"#,##0.00"),"-","△")&amp;"】"))</f>
        <v>【55.95】</v>
      </c>
      <c r="CW6" s="36">
        <f>IF(CW7="",NA(),CW7)</f>
        <v>93.97</v>
      </c>
      <c r="CX6" s="36">
        <f t="shared" ref="CX6:DF6" si="11">IF(CX7="",NA(),CX7)</f>
        <v>90.69</v>
      </c>
      <c r="CY6" s="36">
        <f t="shared" si="11"/>
        <v>92.08</v>
      </c>
      <c r="CZ6" s="36">
        <f t="shared" si="11"/>
        <v>88.23</v>
      </c>
      <c r="DA6" s="36">
        <f t="shared" si="11"/>
        <v>83.22</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0.04</v>
      </c>
      <c r="EE6" s="35">
        <f t="shared" ref="EE6:EM6" si="14">IF(EE7="",NA(),EE7)</f>
        <v>0</v>
      </c>
      <c r="EF6" s="35">
        <f t="shared" si="14"/>
        <v>0</v>
      </c>
      <c r="EG6" s="35">
        <f t="shared" si="14"/>
        <v>0</v>
      </c>
      <c r="EH6" s="36">
        <f t="shared" si="14"/>
        <v>1.38</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14605</v>
      </c>
      <c r="D7" s="38">
        <v>47</v>
      </c>
      <c r="E7" s="38">
        <v>1</v>
      </c>
      <c r="F7" s="38">
        <v>0</v>
      </c>
      <c r="G7" s="38">
        <v>0</v>
      </c>
      <c r="H7" s="38" t="s">
        <v>95</v>
      </c>
      <c r="I7" s="38" t="s">
        <v>96</v>
      </c>
      <c r="J7" s="38" t="s">
        <v>97</v>
      </c>
      <c r="K7" s="38" t="s">
        <v>98</v>
      </c>
      <c r="L7" s="38" t="s">
        <v>99</v>
      </c>
      <c r="M7" s="38" t="s">
        <v>100</v>
      </c>
      <c r="N7" s="39" t="s">
        <v>101</v>
      </c>
      <c r="O7" s="39" t="s">
        <v>102</v>
      </c>
      <c r="P7" s="39">
        <v>8.33</v>
      </c>
      <c r="Q7" s="39">
        <v>3499</v>
      </c>
      <c r="R7" s="39">
        <v>10789</v>
      </c>
      <c r="S7" s="39">
        <v>237.1</v>
      </c>
      <c r="T7" s="39">
        <v>45.5</v>
      </c>
      <c r="U7" s="39">
        <v>886</v>
      </c>
      <c r="V7" s="39">
        <v>51.24</v>
      </c>
      <c r="W7" s="39">
        <v>17.29</v>
      </c>
      <c r="X7" s="39">
        <v>57.39</v>
      </c>
      <c r="Y7" s="39">
        <v>56.02</v>
      </c>
      <c r="Z7" s="39">
        <v>43.44</v>
      </c>
      <c r="AA7" s="39">
        <v>43.7</v>
      </c>
      <c r="AB7" s="39">
        <v>42.29</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3305.43</v>
      </c>
      <c r="BF7" s="39">
        <v>3128.87</v>
      </c>
      <c r="BG7" s="39">
        <v>3364.07</v>
      </c>
      <c r="BH7" s="39">
        <v>3220.29</v>
      </c>
      <c r="BI7" s="39">
        <v>3281.53</v>
      </c>
      <c r="BJ7" s="39">
        <v>1486.62</v>
      </c>
      <c r="BK7" s="39">
        <v>1510.14</v>
      </c>
      <c r="BL7" s="39">
        <v>1595.62</v>
      </c>
      <c r="BM7" s="39">
        <v>1302.33</v>
      </c>
      <c r="BN7" s="39">
        <v>1274.21</v>
      </c>
      <c r="BO7" s="39">
        <v>1074.1400000000001</v>
      </c>
      <c r="BP7" s="39">
        <v>23.83</v>
      </c>
      <c r="BQ7" s="39">
        <v>23.47</v>
      </c>
      <c r="BR7" s="39">
        <v>28.56</v>
      </c>
      <c r="BS7" s="39">
        <v>28.55</v>
      </c>
      <c r="BT7" s="39">
        <v>25.89</v>
      </c>
      <c r="BU7" s="39">
        <v>24.39</v>
      </c>
      <c r="BV7" s="39">
        <v>22.67</v>
      </c>
      <c r="BW7" s="39">
        <v>37.92</v>
      </c>
      <c r="BX7" s="39">
        <v>40.89</v>
      </c>
      <c r="BY7" s="39">
        <v>41.25</v>
      </c>
      <c r="BZ7" s="39">
        <v>54.36</v>
      </c>
      <c r="CA7" s="39">
        <v>744.2</v>
      </c>
      <c r="CB7" s="39">
        <v>751.43</v>
      </c>
      <c r="CC7" s="39">
        <v>617.24</v>
      </c>
      <c r="CD7" s="39">
        <v>621.29999999999995</v>
      </c>
      <c r="CE7" s="39">
        <v>685.23</v>
      </c>
      <c r="CF7" s="39">
        <v>734.18</v>
      </c>
      <c r="CG7" s="39">
        <v>789.62</v>
      </c>
      <c r="CH7" s="39">
        <v>423.18</v>
      </c>
      <c r="CI7" s="39">
        <v>383.2</v>
      </c>
      <c r="CJ7" s="39">
        <v>383.25</v>
      </c>
      <c r="CK7" s="39">
        <v>296.39999999999998</v>
      </c>
      <c r="CL7" s="39">
        <v>40.79</v>
      </c>
      <c r="CM7" s="39">
        <v>42.83</v>
      </c>
      <c r="CN7" s="39">
        <v>40.57</v>
      </c>
      <c r="CO7" s="39">
        <v>41.39</v>
      </c>
      <c r="CP7" s="39">
        <v>41.95</v>
      </c>
      <c r="CQ7" s="39">
        <v>48.36</v>
      </c>
      <c r="CR7" s="39">
        <v>48.7</v>
      </c>
      <c r="CS7" s="39">
        <v>46.9</v>
      </c>
      <c r="CT7" s="39">
        <v>47.95</v>
      </c>
      <c r="CU7" s="39">
        <v>48.26</v>
      </c>
      <c r="CV7" s="39">
        <v>55.95</v>
      </c>
      <c r="CW7" s="39">
        <v>93.97</v>
      </c>
      <c r="CX7" s="39">
        <v>90.69</v>
      </c>
      <c r="CY7" s="39">
        <v>92.08</v>
      </c>
      <c r="CZ7" s="39">
        <v>88.23</v>
      </c>
      <c r="DA7" s="39">
        <v>83.22</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0.04</v>
      </c>
      <c r="EE7" s="39">
        <v>0</v>
      </c>
      <c r="EF7" s="39">
        <v>0</v>
      </c>
      <c r="EG7" s="39">
        <v>0</v>
      </c>
      <c r="EH7" s="39">
        <v>1.38</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安川　伸治</cp:lastModifiedBy>
  <dcterms:created xsi:type="dcterms:W3CDTF">2019-12-05T04:34:21Z</dcterms:created>
  <dcterms:modified xsi:type="dcterms:W3CDTF">2020-01-31T09:06:26Z</dcterms:modified>
  <cp:category/>
</cp:coreProperties>
</file>