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hsv01.kmf.localnet\上下水道班\公営企業に係る「経営比較分析表」\R4\【経営比較分析表】\下水\振興局　修正\【経営比較分析表】2021_014605_47_1718\"/>
    </mc:Choice>
  </mc:AlternateContent>
  <workbookProtection workbookAlgorithmName="SHA-512" workbookHashValue="K6SRyqPdtxtt1r8f3z4KNvUW1p4brBcV63maZHBrwTomh1lCBWbDFSfBuz1wwcUg7CrQulwTQEJOWHV2JeKo9w==" workbookSaltValue="boJIYuRM4Wkzsg/YCdYafg==" workbookSpinCount="100000" lockStructure="1"/>
  <bookViews>
    <workbookView xWindow="0" yWindow="0" windowWidth="20175" windowHeight="74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<sst xmlns="http://schemas.openxmlformats.org/spreadsheetml/2006/main" count="236" uniqueCount="118">
  <si>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</si>
  <si>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</si>
  <si>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</si>
  <si>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</si>
  <si>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</si>
  <si>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</si>
  <si>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</si>
  <si>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</si>
  <si>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</si>
  <si>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</si>
  <si>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</si>
  <si>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</si>
  <si>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</si>
  <si>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</si>
  <si>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</si>
  <si>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</si>
  <si>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</si>
  <si>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</si>
  <si>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</si>
  <si>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</si>
  <si>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</si>
  <si>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</si>
  <si>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</si>
  <si>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</si>
  <si>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</si>
  <si>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</si>
  <si>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</si>
  <si>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</si>
  <si>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</si>
  <si>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</si>
  <si>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</si>
  <si>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</si>
  <si>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</si>
  <si>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</si>
  <si>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</si>
  <si>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</si>
  <si>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</si>
  <si>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</si>
  <si>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</si>
  <si>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</si>
  <si>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</si>
  <si>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</si>
  <si>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</si>
  <si>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</si>
  <si>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</si>
  <si>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</si>
  <si>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</si>
  <si>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</si>
  <si>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</si>
  <si>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</si>
  <si>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</si>
  <si>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</si>
  <si>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</si>
  <si>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</si>
  <si>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</si>
  <si>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</si>
  <si>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</si>
  <si>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</si>
  <si>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</si>
  <si>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</si>
  <si>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</si>
  <si>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</si>
  <si>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</si>
  <si>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</si>
  <si>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</si>
  <si>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</si>
  <si>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</si>
  <si>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</si>
  <si>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</si>
  <si>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</si>
  <si>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</si>
  <si>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</si>
  <si>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</si>
  <si>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</si>
  <si>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</si>
  <si>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</si>
  <si>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</si>
  <si>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</si>
  <si>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</si>
  <si>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</si>
  <si>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</si>
  <si>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</si>
  <si>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</si>
  <si>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</si>
  <si>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</si>
  <si>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</si>
  <si>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</si>
  <si>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</si>
  <si>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</si>
  <si>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</si>
  <si>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</si>
  <si>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</si>
  <si>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</si>
  <si>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</si>
  <si>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</si>
  <si>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</si>
  <si>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</si>
  <si>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上富良野町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</si>
  <si>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</si>
  <si>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</si>
  <si>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</si>
  <si>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</si>
  <si>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</si>
  <si>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</si>
  <si>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</si>
  <si>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</si>
  <si>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</si>
  <si>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</si>
  <si>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</si>
  <si>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</si>
  <si>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</si>
  <si>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</si>
  <si>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</si>
  <si>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</si>
  <si>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</si>
  <si>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総収益で総費用と地方債償還金を賄えているかを表す「収益的収支比率」は100％で収支均衡となりますが現状は67％であり、不足する地方債償還金は、一般会計繰入金により補填している状況となっています。
　料金収入に対する企業債残高の割合から企業債残高規模を表す「企業債残高対事業規模比率」は、前年度より下がってるものの、類似団体や全国平均との比較では高い水準となっています。
　使用料で回収すべき経費を賄えているかを表す「経費回収率」は、前年度より上がりましたが、全国平均、類似団体と比較して20％程度低い水準となっています。
　有水水量1㎥当たりの汚水処理費用（汚水資本費・汚水維持管理費）を表す「汚水処理原価」は、昨年より5円ほど高くなり、全国平均、類似団体比較でも高い水準で推移しています。年々汚水処理費が増加していることが原因です。
　施設の効率性を表す「施設利用率」は、地下水量や観光シーズンでの変動はあるものの、年間の平均値では約50％の稼働率に留まり、全国平均や類似団体より低く、人口減少や節水による有水水量の減少、コロナ禍による観光客の減少が要因と考えられます。
　水質保全の効果や施設の効率性を表す「水洗化率」は、過去5年間と同程度の水準で推移しています。</t>
    <phoneticPr fontId="4"/>
  </si>
  <si>
    <t>現状の管渠施設において、標準耐用年数を経過している汚水管渠は存在しませんが、設置から30年以上が経過し、部分的に劣化が進行している管渠もあることから、日常の点検修理等により適正な維持管理を行うとともにこれから増大する老朽管渠に対しては、経営計画やストックマネジメント計画を基本とした中長期的な視野に立った下水道経営戦略に基づく、計画的な施設の更新と経営基盤の強化を図っていく必要があります。</t>
    <phoneticPr fontId="4"/>
  </si>
  <si>
    <t>今の経営状態は、維持管理費用の全部と資本費の一部を賄っていますが、これまでの投資による債務残高は高い水準にあり、企業債償還金の一部を一般会計繰入金に依存している財務状況にあることから、経営の健全性・効率性が確保されているとは言えません。また、年々汚水処理費用が増加していることや人口減少等に伴い料金収入の減少が見込まれ、経営状況は悪化しつつあるといえます。
　施設利用についても水洗化率が高く利用率が低いのは、現状の施設規模が過大であると考えられるため、事業計画の見直し等による経営の効率化を検討する必要があります。
　これからも施設の老朽化対策等の課題が山積される中、持続可能なサービスを提供するためには、経費回収率100％を基本とした使用料の改定を実施するとともに、収入の増加と経費の抑制を図り、経営の改善を進め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</si>
</sst>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90-4BF2-92D1-FB7821CA5AF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0.12</c:v>
                </c:pt>
                <c:pt idx="2">
                  <c:v>0.1</c:v>
                </c:pt>
                <c:pt idx="3">
                  <c:v>0.32</c:v>
                </c:pt>
                <c:pt idx="4">
                  <c:v>0.1</c:v>
                </c:pt>
              </c:numCache>
            </c:numRef>
          </c:val>
          <c:smooth val="0"/>
          <c:extLst>
            <c:ext xmlns:c16="http://schemas.microsoft.com/office/drawing/2014/chart" uri="{C3380CC4-5D6E-409C-BE32-E72D297353CC}">
              <c16:uniqueId val="{00000001-7B90-4BF2-92D1-FB7821CA5AF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50.04</c:v>
                </c:pt>
                <c:pt idx="1">
                  <c:v>49.26</c:v>
                </c:pt>
                <c:pt idx="2">
                  <c:v>47.53</c:v>
                </c:pt>
                <c:pt idx="3">
                  <c:v>47.76</c:v>
                </c:pt>
                <c:pt idx="4">
                  <c:v>48.58</c:v>
                </c:pt>
              </c:numCache>
            </c:numRef>
          </c:val>
          <c:extLst>
            <c:ext xmlns:c16="http://schemas.microsoft.com/office/drawing/2014/chart" uri="{C3380CC4-5D6E-409C-BE32-E72D297353CC}">
              <c16:uniqueId val="{00000000-9CA9-4FDB-92E5-3188124353E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50.24</c:v>
                </c:pt>
                <c:pt idx="1">
                  <c:v>49.68</c:v>
                </c:pt>
                <c:pt idx="2">
                  <c:v>49.27</c:v>
                </c:pt>
                <c:pt idx="3">
                  <c:v>49.47</c:v>
                </c:pt>
                <c:pt idx="4">
                  <c:v>55.78</c:v>
                </c:pt>
              </c:numCache>
            </c:numRef>
          </c:val>
          <c:smooth val="0"/>
          <c:extLst>
            <c:ext xmlns:c16="http://schemas.microsoft.com/office/drawing/2014/chart" uri="{C3380CC4-5D6E-409C-BE32-E72D297353CC}">
              <c16:uniqueId val="{00000001-9CA9-4FDB-92E5-3188124353E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91.4</c:v>
                </c:pt>
                <c:pt idx="1">
                  <c:v>91.33</c:v>
                </c:pt>
                <c:pt idx="2">
                  <c:v>91.22</c:v>
                </c:pt>
                <c:pt idx="3">
                  <c:v>91.21</c:v>
                </c:pt>
                <c:pt idx="4">
                  <c:v>90.97</c:v>
                </c:pt>
              </c:numCache>
            </c:numRef>
          </c:val>
          <c:extLst>
            <c:ext xmlns:c16="http://schemas.microsoft.com/office/drawing/2014/chart" uri="{C3380CC4-5D6E-409C-BE32-E72D297353CC}">
              <c16:uniqueId val="{00000000-55C1-4987-BFCB-C8CB46CC667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84.17</c:v>
                </c:pt>
                <c:pt idx="1">
                  <c:v>83.35</c:v>
                </c:pt>
                <c:pt idx="2">
                  <c:v>83.16</c:v>
                </c:pt>
                <c:pt idx="3">
                  <c:v>82.06</c:v>
                </c:pt>
                <c:pt idx="4">
                  <c:v>91.78</c:v>
                </c:pt>
              </c:numCache>
            </c:numRef>
          </c:val>
          <c:smooth val="0"/>
          <c:extLst>
            <c:ext xmlns:c16="http://schemas.microsoft.com/office/drawing/2014/chart" uri="{C3380CC4-5D6E-409C-BE32-E72D297353CC}">
              <c16:uniqueId val="{00000001-55C1-4987-BFCB-C8CB46CC667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57.7</c:v>
                </c:pt>
                <c:pt idx="1">
                  <c:v>57.15</c:v>
                </c:pt>
                <c:pt idx="2">
                  <c:v>55.92</c:v>
                </c:pt>
                <c:pt idx="3">
                  <c:v>67.27</c:v>
                </c:pt>
                <c:pt idx="4">
                  <c:v>67.89</c:v>
                </c:pt>
              </c:numCache>
            </c:numRef>
          </c:val>
          <c:extLst>
            <c:ext xmlns:c16="http://schemas.microsoft.com/office/drawing/2014/chart" uri="{C3380CC4-5D6E-409C-BE32-E72D297353CC}">
              <c16:uniqueId val="{00000000-7744-4CBD-88E8-467DCD50E3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44-4CBD-88E8-467DCD50E3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49-4411-83EF-D3A1D22ACDD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49-4411-83EF-D3A1D22ACDD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03-47E0-9B89-74367F44BE5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03-47E0-9B89-74367F44BE5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00-446A-A10A-AE397BBBE73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00-446A-A10A-AE397BBBE73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A2-4850-8AD3-4858C081628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A2-4850-8AD3-4858C081628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959.13</c:v>
                </c:pt>
                <c:pt idx="1">
                  <c:v>1190.2</c:v>
                </c:pt>
                <c:pt idx="2">
                  <c:v>1145.72</c:v>
                </c:pt>
                <c:pt idx="3">
                  <c:v>1235.05</c:v>
                </c:pt>
                <c:pt idx="4">
                  <c:v>889.15</c:v>
                </c:pt>
              </c:numCache>
            </c:numRef>
          </c:val>
          <c:extLst>
            <c:ext xmlns:c16="http://schemas.microsoft.com/office/drawing/2014/chart" uri="{C3380CC4-5D6E-409C-BE32-E72D297353CC}">
              <c16:uniqueId val="{00000000-6C4A-45AE-BB70-1B61FBF0585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1124.26</c:v>
                </c:pt>
                <c:pt idx="1">
                  <c:v>1048.23</c:v>
                </c:pt>
                <c:pt idx="2">
                  <c:v>1130.42</c:v>
                </c:pt>
                <c:pt idx="3">
                  <c:v>1245.0999999999999</c:v>
                </c:pt>
                <c:pt idx="4">
                  <c:v>765.48</c:v>
                </c:pt>
              </c:numCache>
            </c:numRef>
          </c:val>
          <c:smooth val="0"/>
          <c:extLst>
            <c:ext xmlns:c16="http://schemas.microsoft.com/office/drawing/2014/chart" uri="{C3380CC4-5D6E-409C-BE32-E72D297353CC}">
              <c16:uniqueId val="{00000001-6C4A-45AE-BB70-1B61FBF0585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68.64</c:v>
                </c:pt>
                <c:pt idx="1">
                  <c:v>68.760000000000005</c:v>
                </c:pt>
                <c:pt idx="2">
                  <c:v>63.07</c:v>
                </c:pt>
                <c:pt idx="3">
                  <c:v>69.540000000000006</c:v>
                </c:pt>
                <c:pt idx="4">
                  <c:v>70.239999999999995</c:v>
                </c:pt>
              </c:numCache>
            </c:numRef>
          </c:val>
          <c:extLst>
            <c:ext xmlns:c16="http://schemas.microsoft.com/office/drawing/2014/chart" uri="{C3380CC4-5D6E-409C-BE32-E72D297353CC}">
              <c16:uniqueId val="{00000000-A435-4657-974A-7D1D3C33251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80.58</c:v>
                </c:pt>
                <c:pt idx="1">
                  <c:v>78.92</c:v>
                </c:pt>
                <c:pt idx="2">
                  <c:v>74.17</c:v>
                </c:pt>
                <c:pt idx="3">
                  <c:v>79.77</c:v>
                </c:pt>
                <c:pt idx="4">
                  <c:v>87.8</c:v>
                </c:pt>
              </c:numCache>
            </c:numRef>
          </c:val>
          <c:smooth val="0"/>
          <c:extLst>
            <c:ext xmlns:c16="http://schemas.microsoft.com/office/drawing/2014/chart" uri="{C3380CC4-5D6E-409C-BE32-E72D297353CC}">
              <c16:uniqueId val="{00000001-A435-4657-974A-7D1D3C33251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236.14</c:v>
                </c:pt>
                <c:pt idx="1">
                  <c:v>235.73</c:v>
                </c:pt>
                <c:pt idx="2">
                  <c:v>258.93</c:v>
                </c:pt>
                <c:pt idx="3">
                  <c:v>246.85</c:v>
                </c:pt>
                <c:pt idx="4">
                  <c:v>251.81</c:v>
                </c:pt>
              </c:numCache>
            </c:numRef>
          </c:val>
          <c:extLst>
            <c:ext xmlns:c16="http://schemas.microsoft.com/office/drawing/2014/chart" uri="{C3380CC4-5D6E-409C-BE32-E72D297353CC}">
              <c16:uniqueId val="{00000000-69FC-4BB4-BD48-68726C1B55F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216.21</c:v>
                </c:pt>
                <c:pt idx="1">
                  <c:v>220.31</c:v>
                </c:pt>
                <c:pt idx="2">
                  <c:v>230.95</c:v>
                </c:pt>
                <c:pt idx="3">
                  <c:v>214.56</c:v>
                </c:pt>
                <c:pt idx="4">
                  <c:v>187.69</c:v>
                </c:pt>
              </c:numCache>
            </c:numRef>
          </c:val>
          <c:smooth val="0"/>
          <c:extLst>
            <c:ext xmlns:c16="http://schemas.microsoft.com/office/drawing/2014/chart" uri="{C3380CC4-5D6E-409C-BE32-E72D297353CC}">
              <c16:uniqueId val="{00000001-69FC-4BB4-BD48-68726C1B55F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61" zoomScale="160" zoomScaleNormal="160" workbookViewId="0">
      <selection activeCell="BI87" sqref="BI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北海道　上富良野町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Cd1</v>
      </c>
      <c r="X8" s="66"/>
      <c r="Y8" s="66"/>
      <c r="Z8" s="66"/>
      <c r="AA8" s="66"/>
      <c r="AB8" s="66"/>
      <c r="AC8" s="66"/>
      <c r="AD8" s="67" t="str">
        <f>データ!$M$6</f>
        <v>非設置</v>
      </c>
      <c r="AE8" s="67"/>
      <c r="AF8" s="67"/>
      <c r="AG8" s="67"/>
      <c r="AH8" s="67"/>
      <c r="AI8" s="67"/>
      <c r="AJ8" s="67"/>
      <c r="AK8" s="3"/>
      <c r="AL8" s="55">
        <f>データ!S6</f>
        <v>10342</v>
      </c>
      <c r="AM8" s="55"/>
      <c r="AN8" s="55"/>
      <c r="AO8" s="55"/>
      <c r="AP8" s="55"/>
      <c r="AQ8" s="55"/>
      <c r="AR8" s="55"/>
      <c r="AS8" s="55"/>
      <c r="AT8" s="54">
        <f>データ!T6</f>
        <v>237.1</v>
      </c>
      <c r="AU8" s="54"/>
      <c r="AV8" s="54"/>
      <c r="AW8" s="54"/>
      <c r="AX8" s="54"/>
      <c r="AY8" s="54"/>
      <c r="AZ8" s="54"/>
      <c r="BA8" s="54"/>
      <c r="BB8" s="54">
        <f>データ!U6</f>
        <v>43.62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82.6</v>
      </c>
      <c r="Q10" s="54"/>
      <c r="R10" s="54"/>
      <c r="S10" s="54"/>
      <c r="T10" s="54"/>
      <c r="U10" s="54"/>
      <c r="V10" s="54"/>
      <c r="W10" s="54">
        <f>データ!Q6</f>
        <v>86.45</v>
      </c>
      <c r="X10" s="54"/>
      <c r="Y10" s="54"/>
      <c r="Z10" s="54"/>
      <c r="AA10" s="54"/>
      <c r="AB10" s="54"/>
      <c r="AC10" s="54"/>
      <c r="AD10" s="55">
        <f>データ!R6</f>
        <v>3625</v>
      </c>
      <c r="AE10" s="55"/>
      <c r="AF10" s="55"/>
      <c r="AG10" s="55"/>
      <c r="AH10" s="55"/>
      <c r="AI10" s="55"/>
      <c r="AJ10" s="55"/>
      <c r="AK10" s="2"/>
      <c r="AL10" s="55">
        <f>データ!V6</f>
        <v>8415</v>
      </c>
      <c r="AM10" s="55"/>
      <c r="AN10" s="55"/>
      <c r="AO10" s="55"/>
      <c r="AP10" s="55"/>
      <c r="AQ10" s="55"/>
      <c r="AR10" s="55"/>
      <c r="AS10" s="55"/>
      <c r="AT10" s="54">
        <f>データ!W6</f>
        <v>3.68</v>
      </c>
      <c r="AU10" s="54"/>
      <c r="AV10" s="54"/>
      <c r="AW10" s="54"/>
      <c r="AX10" s="54"/>
      <c r="AY10" s="54"/>
      <c r="AZ10" s="54"/>
      <c r="BA10" s="54"/>
      <c r="BB10" s="54">
        <f>データ!X6</f>
        <v>2286.6799999999998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23.2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43</v>
      </c>
      <c r="N86" s="12" t="s">
        <v>43</v>
      </c>
      <c r="O86" s="12" t="str">
        <f>データ!EO6</f>
        <v>【0.24】</v>
      </c>
    </row>
  </sheetData>
  <sheetProtection algorithmName="SHA-512" hashValue="r5xlWVeDKBnS1CCWOlzxn3h5OPrXDP+ebooblXdNtEN5TvCFWrGM0uSf52kyS4gz51utrlb6VxsLY5hmkLmMPQ==" saltValue="WkWmZd4OrDNM7ubB4Gee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14605</v>
      </c>
      <c r="D6" s="19">
        <f t="shared" si="3"/>
        <v>47</v>
      </c>
      <c r="E6" s="19">
        <f t="shared" si="3"/>
        <v>17</v>
      </c>
      <c r="F6" s="19">
        <f t="shared" si="3"/>
        <v>1</v>
      </c>
      <c r="G6" s="19">
        <f t="shared" si="3"/>
        <v>0</v>
      </c>
      <c r="H6" s="19" t="str">
        <f t="shared" si="3"/>
        <v>北海道　上富良野町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82.6</v>
      </c>
      <c r="Q6" s="20">
        <f t="shared" si="3"/>
        <v>86.45</v>
      </c>
      <c r="R6" s="20">
        <f t="shared" si="3"/>
        <v>3625</v>
      </c>
      <c r="S6" s="20">
        <f t="shared" si="3"/>
        <v>10342</v>
      </c>
      <c r="T6" s="20">
        <f t="shared" si="3"/>
        <v>237.1</v>
      </c>
      <c r="U6" s="20">
        <f t="shared" si="3"/>
        <v>43.62</v>
      </c>
      <c r="V6" s="20">
        <f t="shared" si="3"/>
        <v>8415</v>
      </c>
      <c r="W6" s="20">
        <f t="shared" si="3"/>
        <v>3.68</v>
      </c>
      <c r="X6" s="20">
        <f t="shared" si="3"/>
        <v>2286.6799999999998</v>
      </c>
      <c r="Y6" s="21">
        <f>IF(Y7="",NA(),Y7)</f>
        <v>57.7</v>
      </c>
      <c r="Z6" s="21">
        <f t="shared" ref="Z6:AH6" si="4">IF(Z7="",NA(),Z7)</f>
        <v>57.15</v>
      </c>
      <c r="AA6" s="21">
        <f t="shared" si="4"/>
        <v>55.92</v>
      </c>
      <c r="AB6" s="21">
        <f t="shared" si="4"/>
        <v>67.27</v>
      </c>
      <c r="AC6" s="21">
        <f t="shared" si="4"/>
        <v>67.89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959.13</v>
      </c>
      <c r="BG6" s="21">
        <f t="shared" ref="BG6:BO6" si="7">IF(BG7="",NA(),BG7)</f>
        <v>1190.2</v>
      </c>
      <c r="BH6" s="21">
        <f t="shared" si="7"/>
        <v>1145.72</v>
      </c>
      <c r="BI6" s="21">
        <f t="shared" si="7"/>
        <v>1235.05</v>
      </c>
      <c r="BJ6" s="21">
        <f t="shared" si="7"/>
        <v>889.15</v>
      </c>
      <c r="BK6" s="21">
        <f t="shared" si="7"/>
        <v>1124.26</v>
      </c>
      <c r="BL6" s="21">
        <f t="shared" si="7"/>
        <v>1048.23</v>
      </c>
      <c r="BM6" s="21">
        <f t="shared" si="7"/>
        <v>1130.42</v>
      </c>
      <c r="BN6" s="21">
        <f t="shared" si="7"/>
        <v>1245.0999999999999</v>
      </c>
      <c r="BO6" s="21">
        <f t="shared" si="7"/>
        <v>765.48</v>
      </c>
      <c r="BP6" s="20" t="str">
        <f>IF(BP7="","",IF(BP7="-","【-】","【"&amp;SUBSTITUTE(TEXT(BP7,"#,##0.00"),"-","△")&amp;"】"))</f>
        <v>【669.11】</v>
      </c>
      <c r="BQ6" s="21">
        <f>IF(BQ7="",NA(),BQ7)</f>
        <v>68.64</v>
      </c>
      <c r="BR6" s="21">
        <f t="shared" ref="BR6:BZ6" si="8">IF(BR7="",NA(),BR7)</f>
        <v>68.760000000000005</v>
      </c>
      <c r="BS6" s="21">
        <f t="shared" si="8"/>
        <v>63.07</v>
      </c>
      <c r="BT6" s="21">
        <f t="shared" si="8"/>
        <v>69.540000000000006</v>
      </c>
      <c r="BU6" s="21">
        <f t="shared" si="8"/>
        <v>70.239999999999995</v>
      </c>
      <c r="BV6" s="21">
        <f t="shared" si="8"/>
        <v>80.58</v>
      </c>
      <c r="BW6" s="21">
        <f t="shared" si="8"/>
        <v>78.92</v>
      </c>
      <c r="BX6" s="21">
        <f t="shared" si="8"/>
        <v>74.17</v>
      </c>
      <c r="BY6" s="21">
        <f t="shared" si="8"/>
        <v>79.77</v>
      </c>
      <c r="BZ6" s="21">
        <f t="shared" si="8"/>
        <v>87.8</v>
      </c>
      <c r="CA6" s="20" t="str">
        <f>IF(CA7="","",IF(CA7="-","【-】","【"&amp;SUBSTITUTE(TEXT(CA7,"#,##0.00"),"-","△")&amp;"】"))</f>
        <v>【99.73】</v>
      </c>
      <c r="CB6" s="21">
        <f>IF(CB7="",NA(),CB7)</f>
        <v>236.14</v>
      </c>
      <c r="CC6" s="21">
        <f t="shared" ref="CC6:CK6" si="9">IF(CC7="",NA(),CC7)</f>
        <v>235.73</v>
      </c>
      <c r="CD6" s="21">
        <f t="shared" si="9"/>
        <v>258.93</v>
      </c>
      <c r="CE6" s="21">
        <f t="shared" si="9"/>
        <v>246.85</v>
      </c>
      <c r="CF6" s="21">
        <f t="shared" si="9"/>
        <v>251.81</v>
      </c>
      <c r="CG6" s="21">
        <f t="shared" si="9"/>
        <v>216.21</v>
      </c>
      <c r="CH6" s="21">
        <f t="shared" si="9"/>
        <v>220.31</v>
      </c>
      <c r="CI6" s="21">
        <f t="shared" si="9"/>
        <v>230.95</v>
      </c>
      <c r="CJ6" s="21">
        <f t="shared" si="9"/>
        <v>214.56</v>
      </c>
      <c r="CK6" s="21">
        <f t="shared" si="9"/>
        <v>187.69</v>
      </c>
      <c r="CL6" s="20" t="str">
        <f>IF(CL7="","",IF(CL7="-","【-】","【"&amp;SUBSTITUTE(TEXT(CL7,"#,##0.00"),"-","△")&amp;"】"))</f>
        <v>【134.98】</v>
      </c>
      <c r="CM6" s="21">
        <f>IF(CM7="",NA(),CM7)</f>
        <v>50.04</v>
      </c>
      <c r="CN6" s="21">
        <f t="shared" ref="CN6:CV6" si="10">IF(CN7="",NA(),CN7)</f>
        <v>49.26</v>
      </c>
      <c r="CO6" s="21">
        <f t="shared" si="10"/>
        <v>47.53</v>
      </c>
      <c r="CP6" s="21">
        <f t="shared" si="10"/>
        <v>47.76</v>
      </c>
      <c r="CQ6" s="21">
        <f t="shared" si="10"/>
        <v>48.58</v>
      </c>
      <c r="CR6" s="21">
        <f t="shared" si="10"/>
        <v>50.24</v>
      </c>
      <c r="CS6" s="21">
        <f t="shared" si="10"/>
        <v>49.68</v>
      </c>
      <c r="CT6" s="21">
        <f t="shared" si="10"/>
        <v>49.27</v>
      </c>
      <c r="CU6" s="21">
        <f t="shared" si="10"/>
        <v>49.47</v>
      </c>
      <c r="CV6" s="21">
        <f t="shared" si="10"/>
        <v>55.78</v>
      </c>
      <c r="CW6" s="20" t="str">
        <f>IF(CW7="","",IF(CW7="-","【-】","【"&amp;SUBSTITUTE(TEXT(CW7,"#,##0.00"),"-","△")&amp;"】"))</f>
        <v>【59.99】</v>
      </c>
      <c r="CX6" s="21">
        <f>IF(CX7="",NA(),CX7)</f>
        <v>91.4</v>
      </c>
      <c r="CY6" s="21">
        <f t="shared" ref="CY6:DG6" si="11">IF(CY7="",NA(),CY7)</f>
        <v>91.33</v>
      </c>
      <c r="CZ6" s="21">
        <f t="shared" si="11"/>
        <v>91.22</v>
      </c>
      <c r="DA6" s="21">
        <f t="shared" si="11"/>
        <v>91.21</v>
      </c>
      <c r="DB6" s="21">
        <f t="shared" si="11"/>
        <v>90.97</v>
      </c>
      <c r="DC6" s="21">
        <f t="shared" si="11"/>
        <v>84.17</v>
      </c>
      <c r="DD6" s="21">
        <f t="shared" si="11"/>
        <v>83.35</v>
      </c>
      <c r="DE6" s="21">
        <f t="shared" si="11"/>
        <v>83.16</v>
      </c>
      <c r="DF6" s="21">
        <f t="shared" si="11"/>
        <v>82.06</v>
      </c>
      <c r="DG6" s="21">
        <f t="shared" si="11"/>
        <v>91.78</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0.12</v>
      </c>
      <c r="EL6" s="21">
        <f t="shared" si="14"/>
        <v>0.1</v>
      </c>
      <c r="EM6" s="21">
        <f t="shared" si="14"/>
        <v>0.32</v>
      </c>
      <c r="EN6" s="21">
        <f t="shared" si="14"/>
        <v>0.1</v>
      </c>
      <c r="EO6" s="20" t="str">
        <f>IF(EO7="","",IF(EO7="-","【-】","【"&amp;SUBSTITUTE(TEXT(EO7,"#,##0.00"),"-","△")&amp;"】"))</f>
        <v>【0.24】</v>
      </c>
    </row>
    <row r="7" spans="1:145" s="22" customFormat="1" x14ac:dyDescent="0.15">
      <c r="A7" s="14"/>
      <c r="B7" s="23">
        <v>2021</v>
      </c>
      <c r="C7" s="23">
        <v>14605</v>
      </c>
      <c r="D7" s="23">
        <v>47</v>
      </c>
      <c r="E7" s="23">
        <v>17</v>
      </c>
      <c r="F7" s="23">
        <v>1</v>
      </c>
      <c r="G7" s="23">
        <v>0</v>
      </c>
      <c r="H7" s="23" t="s">
        <v>97</v>
      </c>
      <c r="I7" s="23" t="s">
        <v>98</v>
      </c>
      <c r="J7" s="23" t="s">
        <v>99</v>
      </c>
      <c r="K7" s="23" t="s">
        <v>100</v>
      </c>
      <c r="L7" s="23" t="s">
        <v>101</v>
      </c>
      <c r="M7" s="23" t="s">
        <v>102</v>
      </c>
      <c r="N7" s="24" t="s">
        <v>103</v>
      </c>
      <c r="O7" s="24" t="s">
        <v>104</v>
      </c>
      <c r="P7" s="24">
        <v>82.6</v>
      </c>
      <c r="Q7" s="24">
        <v>86.45</v>
      </c>
      <c r="R7" s="24">
        <v>3625</v>
      </c>
      <c r="S7" s="24">
        <v>10342</v>
      </c>
      <c r="T7" s="24">
        <v>237.1</v>
      </c>
      <c r="U7" s="24">
        <v>43.62</v>
      </c>
      <c r="V7" s="24">
        <v>8415</v>
      </c>
      <c r="W7" s="24">
        <v>3.68</v>
      </c>
      <c r="X7" s="24">
        <v>2286.6799999999998</v>
      </c>
      <c r="Y7" s="24">
        <v>57.7</v>
      </c>
      <c r="Z7" s="24">
        <v>57.15</v>
      </c>
      <c r="AA7" s="24">
        <v>55.92</v>
      </c>
      <c r="AB7" s="24">
        <v>67.27</v>
      </c>
      <c r="AC7" s="24">
        <v>67.89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959.13</v>
      </c>
      <c r="BG7" s="24">
        <v>1190.2</v>
      </c>
      <c r="BH7" s="24">
        <v>1145.72</v>
      </c>
      <c r="BI7" s="24">
        <v>1235.05</v>
      </c>
      <c r="BJ7" s="24">
        <v>889.15</v>
      </c>
      <c r="BK7" s="24">
        <v>1124.26</v>
      </c>
      <c r="BL7" s="24">
        <v>1048.23</v>
      </c>
      <c r="BM7" s="24">
        <v>1130.42</v>
      </c>
      <c r="BN7" s="24">
        <v>1245.0999999999999</v>
      </c>
      <c r="BO7" s="24">
        <v>765.48</v>
      </c>
      <c r="BP7" s="24">
        <v>669.11</v>
      </c>
      <c r="BQ7" s="24">
        <v>68.64</v>
      </c>
      <c r="BR7" s="24">
        <v>68.760000000000005</v>
      </c>
      <c r="BS7" s="24">
        <v>63.07</v>
      </c>
      <c r="BT7" s="24">
        <v>69.540000000000006</v>
      </c>
      <c r="BU7" s="24">
        <v>70.239999999999995</v>
      </c>
      <c r="BV7" s="24">
        <v>80.58</v>
      </c>
      <c r="BW7" s="24">
        <v>78.92</v>
      </c>
      <c r="BX7" s="24">
        <v>74.17</v>
      </c>
      <c r="BY7" s="24">
        <v>79.77</v>
      </c>
      <c r="BZ7" s="24">
        <v>87.8</v>
      </c>
      <c r="CA7" s="24">
        <v>99.73</v>
      </c>
      <c r="CB7" s="24">
        <v>236.14</v>
      </c>
      <c r="CC7" s="24">
        <v>235.73</v>
      </c>
      <c r="CD7" s="24">
        <v>258.93</v>
      </c>
      <c r="CE7" s="24">
        <v>246.85</v>
      </c>
      <c r="CF7" s="24">
        <v>251.81</v>
      </c>
      <c r="CG7" s="24">
        <v>216.21</v>
      </c>
      <c r="CH7" s="24">
        <v>220.31</v>
      </c>
      <c r="CI7" s="24">
        <v>230.95</v>
      </c>
      <c r="CJ7" s="24">
        <v>214.56</v>
      </c>
      <c r="CK7" s="24">
        <v>187.69</v>
      </c>
      <c r="CL7" s="24">
        <v>134.97999999999999</v>
      </c>
      <c r="CM7" s="24">
        <v>50.04</v>
      </c>
      <c r="CN7" s="24">
        <v>49.26</v>
      </c>
      <c r="CO7" s="24">
        <v>47.53</v>
      </c>
      <c r="CP7" s="24">
        <v>47.76</v>
      </c>
      <c r="CQ7" s="24">
        <v>48.58</v>
      </c>
      <c r="CR7" s="24">
        <v>50.24</v>
      </c>
      <c r="CS7" s="24">
        <v>49.68</v>
      </c>
      <c r="CT7" s="24">
        <v>49.27</v>
      </c>
      <c r="CU7" s="24">
        <v>49.47</v>
      </c>
      <c r="CV7" s="24">
        <v>55.78</v>
      </c>
      <c r="CW7" s="24">
        <v>59.99</v>
      </c>
      <c r="CX7" s="24">
        <v>91.4</v>
      </c>
      <c r="CY7" s="24">
        <v>91.33</v>
      </c>
      <c r="CZ7" s="24">
        <v>91.22</v>
      </c>
      <c r="DA7" s="24">
        <v>91.21</v>
      </c>
      <c r="DB7" s="24">
        <v>90.97</v>
      </c>
      <c r="DC7" s="24">
        <v>84.17</v>
      </c>
      <c r="DD7" s="24">
        <v>83.35</v>
      </c>
      <c r="DE7" s="24">
        <v>83.16</v>
      </c>
      <c r="DF7" s="24">
        <v>82.06</v>
      </c>
      <c r="DG7" s="24">
        <v>91.78</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0.12</v>
      </c>
      <c r="EL7" s="24">
        <v>0.1</v>
      </c>
      <c r="EM7" s="24">
        <v>0.32</v>
      </c>
      <c r="EN7" s="24">
        <v>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廣瀬　欣司</cp:lastModifiedBy>
  <cp:lastPrinted>2023-01-23T04:08:45Z</cp:lastPrinted>
  <dcterms:created xsi:type="dcterms:W3CDTF">2023-01-12T23:51:34Z</dcterms:created>
  <dcterms:modified xsi:type="dcterms:W3CDTF">2023-01-23T04:08:51Z</dcterms:modified>
  <cp:category/>
</cp:coreProperties>
</file>