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sukawa-s\Desktop\経営分析\【経営比較分析表】2018_014605_47_1718\"/>
    </mc:Choice>
  </mc:AlternateContent>
  <workbookProtection workbookAlgorithmName="SHA-512" workbookHashValue="DXyZYQ5zz32f/ANErYx77MDmq67KqvMRSMnFACqymw+tJ0n/bkvaU4LSNv6MOT2sv2kpt1Qvs+7ek66KoiX0pw==" workbookSaltValue="b6um+As7blGh+s+oFyiM4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<sst xmlns="http://schemas.openxmlformats.org/spreadsheetml/2006/main" count="228" uniqueCount="115">
  <si>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</si>
  <si>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</si>
  <si>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</si>
  <si>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</si>
  <si>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</si>
  <si>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</si>
  <si>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</si>
  <si>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</si>
  <si>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</si>
  <si>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</si>
  <si>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</si>
  <si>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</si>
  <si>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</si>
  <si>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</si>
  <si>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</si>
  <si>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</si>
  <si>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</si>
  <si>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</si>
  <si>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</si>
  <si>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</si>
  <si>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</si>
  <si>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</si>
  <si>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</si>
  <si>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</si>
  <si>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</si>
  <si>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</si>
  <si>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</si>
  <si>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</si>
  <si>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</si>
  <si>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</si>
  <si>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</si>
  <si>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</si>
  <si>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</si>
  <si>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</si>
  <si>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</si>
  <si>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</si>
  <si>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</si>
  <si>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</si>
  <si>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</si>
  <si>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</si>
  <si>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</si>
  <si>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</si>
  <si>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</si>
  <si>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</si>
  <si>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</si>
  <si>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</si>
  <si>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</si>
  <si>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</si>
  <si>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</si>
  <si>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</si>
  <si>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</si>
  <si>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</si>
  <si>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</si>
  <si>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</si>
  <si>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</si>
  <si>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</si>
  <si>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</si>
  <si>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</si>
  <si>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</si>
  <si>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</si>
  <si>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</si>
  <si>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</si>
  <si>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</si>
  <si>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</si>
  <si>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</si>
  <si>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</si>
  <si>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</si>
  <si>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</si>
  <si>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</si>
  <si>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</si>
  <si>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</si>
  <si>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</si>
  <si>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</si>
  <si>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</si>
  <si>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</si>
  <si>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</si>
  <si>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</si>
  <si>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</si>
  <si>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</si>
  <si>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</si>
  <si>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</si>
  <si>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</si>
  <si>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</si>
  <si>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</si>
  <si>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</si>
  <si>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</si>
  <si>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</si>
  <si>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</si>
  <si>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</si>
  <si>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</si>
  <si>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</si>
  <si>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</si>
  <si>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</si>
  <si>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</si>
  <si>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</si>
  <si>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</si>
  <si>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</si>
  <si>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</si>
  <si>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</si>
  <si>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上富良野町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</si>
  <si>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</si>
  <si>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</si>
  <si>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</si>
  <si>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</si>
  <si>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</si>
  <si>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</si>
  <si>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</si>
  <si>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</si>
  <si>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</si>
  <si>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</si>
  <si>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</si>
  <si>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</si>
  <si>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の管渠施設において、標準耐用年数を経過している汚水管渠は存在しませんが、設置から30年以上が経過し、部分的に劣化が進行している管渠もあることから、日常の点検修理等により適正な維持管理を行うとともにこれから増大する老朽管渠に対しては、長寿命化対策の検討を進めていく必要があります。</t>
    <rPh sb="4" eb="5">
      <t>カン</t>
    </rPh>
    <rPh sb="5" eb="6">
      <t>キョ</t>
    </rPh>
    <rPh sb="6" eb="8">
      <t>シセツ</t>
    </rPh>
    <rPh sb="13" eb="15">
      <t>ヒョウジュン</t>
    </rPh>
    <rPh sb="20" eb="22">
      <t>ケイカ</t>
    </rPh>
    <rPh sb="26" eb="28">
      <t>オスイ</t>
    </rPh>
    <rPh sb="28" eb="29">
      <t>カン</t>
    </rPh>
    <rPh sb="29" eb="30">
      <t>キョ</t>
    </rPh>
    <rPh sb="31" eb="33">
      <t>ソンザイ</t>
    </rPh>
    <rPh sb="39" eb="41">
      <t>セッチ</t>
    </rPh>
    <rPh sb="49" eb="51">
      <t>ケイカ</t>
    </rPh>
    <rPh sb="53" eb="56">
      <t>ブブンテキ</t>
    </rPh>
    <rPh sb="57" eb="59">
      <t>レッカ</t>
    </rPh>
    <rPh sb="60" eb="62">
      <t>シンコウ</t>
    </rPh>
    <rPh sb="66" eb="67">
      <t>カン</t>
    </rPh>
    <rPh sb="67" eb="68">
      <t>キョ</t>
    </rPh>
    <rPh sb="81" eb="83">
      <t>シュウリ</t>
    </rPh>
    <rPh sb="83" eb="84">
      <t>トウ</t>
    </rPh>
    <rPh sb="87" eb="89">
      <t>テキセイ</t>
    </rPh>
    <rPh sb="90" eb="92">
      <t>イジ</t>
    </rPh>
    <rPh sb="92" eb="94">
      <t>カンリ</t>
    </rPh>
    <rPh sb="95" eb="96">
      <t>オコナ</t>
    </rPh>
    <rPh sb="105" eb="107">
      <t>ゾウダイ</t>
    </rPh>
    <rPh sb="109" eb="111">
      <t>ロウキュウ</t>
    </rPh>
    <rPh sb="111" eb="112">
      <t>カン</t>
    </rPh>
    <rPh sb="112" eb="113">
      <t>キョ</t>
    </rPh>
    <rPh sb="114" eb="115">
      <t>タイ</t>
    </rPh>
    <rPh sb="119" eb="120">
      <t>チョウ</t>
    </rPh>
    <rPh sb="120" eb="123">
      <t>ジュミョウカ</t>
    </rPh>
    <rPh sb="123" eb="125">
      <t>タイサク</t>
    </rPh>
    <rPh sb="126" eb="128">
      <t>ケントウ</t>
    </rPh>
    <rPh sb="129" eb="130">
      <t>スス</t>
    </rPh>
    <rPh sb="134" eb="136">
      <t>ヒツヨウ</t>
    </rPh>
    <phoneticPr fontId="4"/>
  </si>
  <si>
    <t xml:space="preserve">　今年度は汚水処理経費増加から健全性の指標が低下した前年度と同水準、前年度から債務残高、効率性は悪化した経営状況になっています。現在の経営状態は、維持管理費用の全部は賄えているものの、企業債償還金の一部は一般会計繰入金に依存していることから、経営の健全性・効率性が確保されているとは言えません。また、水洗化率が高く施設利用率が低水準にあることは現状の施設規模が過大であることが考えられるため、事業計画の見直し等による経営の効率化を検討する必要があります。
　今後は人口減少及び節水思考による使用料収入の減少や施設の老朽化対策等の課題が予想される中、持続可能なサービスを提供するために、経費回収率100％を基本とした使用料の改定、新規投資の制限等の施策により、収入の増加と経費の抑制を図り、経営の健全性と効率性を高めていく必要があります。
</t>
    <rPh sb="1" eb="4">
      <t>コンネンド</t>
    </rPh>
    <rPh sb="9" eb="11">
      <t>ケイヒ</t>
    </rPh>
    <rPh sb="15" eb="17">
      <t>ケンゼン</t>
    </rPh>
    <rPh sb="17" eb="18">
      <t>セイ</t>
    </rPh>
    <rPh sb="22" eb="24">
      <t>テイカ</t>
    </rPh>
    <rPh sb="30" eb="33">
      <t>ドウスイジュン</t>
    </rPh>
    <rPh sb="39" eb="41">
      <t>サイム</t>
    </rPh>
    <rPh sb="41" eb="43">
      <t>ザンダカ</t>
    </rPh>
    <rPh sb="44" eb="46">
      <t>コウリツ</t>
    </rPh>
    <rPh sb="46" eb="47">
      <t>セイ</t>
    </rPh>
    <rPh sb="64" eb="66">
      <t>ゲンザイ</t>
    </rPh>
    <rPh sb="67" eb="69">
      <t>ケイエイ</t>
    </rPh>
    <rPh sb="69" eb="71">
      <t>ジョウタイ</t>
    </rPh>
    <rPh sb="99" eb="101">
      <t>イチブ</t>
    </rPh>
    <rPh sb="121" eb="123">
      <t>ケイエイ</t>
    </rPh>
    <rPh sb="124" eb="126">
      <t>ケンゼン</t>
    </rPh>
    <rPh sb="126" eb="127">
      <t>セイ</t>
    </rPh>
    <rPh sb="128" eb="131">
      <t>コウリツセイ</t>
    </rPh>
    <rPh sb="132" eb="134">
      <t>カクホ</t>
    </rPh>
    <rPh sb="141" eb="142">
      <t>イ</t>
    </rPh>
    <rPh sb="163" eb="166">
      <t>テイスイジュン</t>
    </rPh>
    <rPh sb="172" eb="174">
      <t>ゲンジョウ</t>
    </rPh>
    <rPh sb="177" eb="179">
      <t>キボ</t>
    </rPh>
    <rPh sb="188" eb="189">
      <t>カンガ</t>
    </rPh>
    <rPh sb="204" eb="205">
      <t>トウ</t>
    </rPh>
    <rPh sb="208" eb="210">
      <t>ケイエイ</t>
    </rPh>
    <rPh sb="213" eb="214">
      <t>カ</t>
    </rPh>
    <rPh sb="240" eb="242">
      <t>シコウ</t>
    </rPh>
    <rPh sb="245" eb="247">
      <t>シヨウ</t>
    </rPh>
    <rPh sb="247" eb="248">
      <t>リョウ</t>
    </rPh>
    <rPh sb="248" eb="250">
      <t>シュウニュウ</t>
    </rPh>
    <rPh sb="254" eb="256">
      <t>シセツ</t>
    </rPh>
    <rPh sb="259" eb="260">
      <t>カ</t>
    </rPh>
    <rPh sb="260" eb="262">
      <t>タイサク</t>
    </rPh>
    <rPh sb="262" eb="263">
      <t>トウ</t>
    </rPh>
    <rPh sb="302" eb="304">
      <t>キホン</t>
    </rPh>
    <rPh sb="321" eb="322">
      <t>トウ</t>
    </rPh>
    <rPh sb="323" eb="324">
      <t>セ</t>
    </rPh>
    <rPh sb="324" eb="325">
      <t>サク</t>
    </rPh>
    <rPh sb="335" eb="337">
      <t>ケイヒ</t>
    </rPh>
    <rPh sb="347" eb="350">
      <t>ケンゼンセイ</t>
    </rPh>
    <rPh sb="351" eb="354">
      <t>コウリツセイ</t>
    </rPh>
    <rPh sb="355" eb="356">
      <t>タカ</t>
    </rPh>
    <phoneticPr fontId="4"/>
  </si>
  <si>
    <t xml:space="preserve">　総収益で総費用と地方債償還金を賄えているかを表す「収益的収支比率」は100％で収支均衡となりますが前年と同水準を推移し、不足する地方債償還金を一般会計繰入金により補填している状況です。
　料金収入に対する企業債残高の割合から企業債残高規模を表す「企業債残高対事業規模比率」は、前々年から上昇し、今回は全国平均の1.7倍、類似団体を超える水準となっています。
　使用料で回収すべき経費を賄えているかを表す「経費回収率」は前年と同水準を推移し全国平均、類似団体より低い水準であり、減少の傾向となっています。
　有収水量１㎥あたりの汚水処理費用（汚水資本費・汚水維持管理費）を表す「汚水処理原価」は、全国平均、類似団体より高い水準を推移しています。前々年から汚水処理経費が増加していることが要因です。
　施設の効率性を表す「施設利用率」は地下水量や観光シーズンの変動はあるものの、年間の平均値では50％程度の稼働率に止まり、類似団体とは同水準、全国平均と比べ10％低く、人口減少と節水の普及による有収水量の減少が要因と考えられます。
　水質保全の効果や施設の効率性を表す「水洗化率」は過去5年間と同じ水準で推移しています。類似団体と全国平均の中間の水準を維持しています。
</t>
    <rPh sb="57" eb="59">
      <t>スイイ</t>
    </rPh>
    <rPh sb="153" eb="155">
      <t>ヘイキン</t>
    </rPh>
    <rPh sb="159" eb="160">
      <t>バイ</t>
    </rPh>
    <rPh sb="166" eb="167">
      <t>コ</t>
    </rPh>
    <rPh sb="169" eb="171">
      <t>スイジュン</t>
    </rPh>
    <rPh sb="233" eb="235">
      <t>スイジュン</t>
    </rPh>
    <rPh sb="239" eb="241">
      <t>ゲンショウ</t>
    </rPh>
    <rPh sb="242" eb="244">
      <t>ケイコウ</t>
    </rPh>
    <rPh sb="309" eb="310">
      <t>タカ</t>
    </rPh>
    <rPh sb="311" eb="313">
      <t>スイジュン</t>
    </rPh>
    <rPh sb="314" eb="316">
      <t>スイイ</t>
    </rPh>
    <rPh sb="331" eb="333">
      <t>ケイヒ</t>
    </rPh>
    <rPh sb="399" eb="401">
      <t>テイド</t>
    </rPh>
    <rPh sb="433" eb="435">
      <t>ジンコウ</t>
    </rPh>
    <rPh sb="435" eb="437">
      <t>ゲンショウ</t>
    </rPh>
    <rPh sb="438" eb="440">
      <t>セッスイ</t>
    </rPh>
    <rPh sb="441" eb="443">
      <t>フキュウ</t>
    </rPh>
    <rPh sb="446" eb="447">
      <t>ユウ</t>
    </rPh>
    <rPh sb="447" eb="448">
      <t>シュウ</t>
    </rPh>
    <rPh sb="448" eb="450">
      <t>スイリョウ</t>
    </rPh>
    <rPh sb="451" eb="453">
      <t>ゲンショウ</t>
    </rPh>
    <rPh sb="454" eb="456">
      <t>ヨウイン</t>
    </rPh>
    <rPh sb="457" eb="458">
      <t>カンガ</t>
    </rPh>
    <rPh sb="490" eb="492">
      <t>カコ</t>
    </rPh>
    <rPh sb="493" eb="494">
      <t>ネン</t>
    </rPh>
    <rPh sb="494" eb="495">
      <t>カン</t>
    </rPh>
    <rPh sb="519" eb="521">
      <t>チュウカン</t>
    </rPh>
    <rPh sb="522" eb="524">
      <t>スイジュン</t>
    </rPh>
    <rPh sb="525" eb="527">
      <t>イジ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</si>
</sst>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0.01</c:v>
                </c:pt>
                <c:pt idx="1">
                  <c:v>0</c:v>
                </c:pt>
                <c:pt idx="2">
                  <c:v>0</c:v>
                </c:pt>
                <c:pt idx="3">
                  <c:v>0</c:v>
                </c:pt>
                <c:pt idx="4">
                  <c:v>0</c:v>
                </c:pt>
              </c:numCache>
            </c:numRef>
          </c:val>
          <c:extLst>
            <c:ext xmlns:c16="http://schemas.microsoft.com/office/drawing/2014/chart" uri="{C3380CC4-5D6E-409C-BE32-E72D297353CC}">
              <c16:uniqueId val="{00000000-48C0-486B-84B7-77EE04D01E1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0.15</c:v>
                </c:pt>
                <c:pt idx="2">
                  <c:v>0.1</c:v>
                </c:pt>
                <c:pt idx="3">
                  <c:v>0.13</c:v>
                </c:pt>
                <c:pt idx="4">
                  <c:v>0.12</c:v>
                </c:pt>
              </c:numCache>
            </c:numRef>
          </c:val>
          <c:smooth val="0"/>
          <c:extLst>
            <c:ext xmlns:c16="http://schemas.microsoft.com/office/drawing/2014/chart" uri="{C3380CC4-5D6E-409C-BE32-E72D297353CC}">
              <c16:uniqueId val="{00000001-48C0-486B-84B7-77EE04D01E1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51.32</c:v>
                </c:pt>
                <c:pt idx="1">
                  <c:v>48.87</c:v>
                </c:pt>
                <c:pt idx="2">
                  <c:v>49.88</c:v>
                </c:pt>
                <c:pt idx="3">
                  <c:v>50.04</c:v>
                </c:pt>
                <c:pt idx="4">
                  <c:v>49.26</c:v>
                </c:pt>
              </c:numCache>
            </c:numRef>
          </c:val>
          <c:extLst>
            <c:ext xmlns:c16="http://schemas.microsoft.com/office/drawing/2014/chart" uri="{C3380CC4-5D6E-409C-BE32-E72D297353CC}">
              <c16:uniqueId val="{00000000-AB03-4F66-BED5-0262B88681A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49.89</c:v>
                </c:pt>
                <c:pt idx="1">
                  <c:v>49.39</c:v>
                </c:pt>
                <c:pt idx="2">
                  <c:v>49.25</c:v>
                </c:pt>
                <c:pt idx="3">
                  <c:v>50.24</c:v>
                </c:pt>
                <c:pt idx="4">
                  <c:v>49.68</c:v>
                </c:pt>
              </c:numCache>
            </c:numRef>
          </c:val>
          <c:smooth val="0"/>
          <c:extLst>
            <c:ext xmlns:c16="http://schemas.microsoft.com/office/drawing/2014/chart" uri="{C3380CC4-5D6E-409C-BE32-E72D297353CC}">
              <c16:uniqueId val="{00000001-AB03-4F66-BED5-0262B88681A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91.3</c:v>
                </c:pt>
                <c:pt idx="1">
                  <c:v>91.12</c:v>
                </c:pt>
                <c:pt idx="2">
                  <c:v>91.17</c:v>
                </c:pt>
                <c:pt idx="3">
                  <c:v>91.4</c:v>
                </c:pt>
                <c:pt idx="4">
                  <c:v>91.33</c:v>
                </c:pt>
              </c:numCache>
            </c:numRef>
          </c:val>
          <c:extLst>
            <c:ext xmlns:c16="http://schemas.microsoft.com/office/drawing/2014/chart" uri="{C3380CC4-5D6E-409C-BE32-E72D297353CC}">
              <c16:uniqueId val="{00000000-FACC-49EA-BD36-22093C3D31B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84.73</c:v>
                </c:pt>
                <c:pt idx="1">
                  <c:v>83.96</c:v>
                </c:pt>
                <c:pt idx="2">
                  <c:v>84.12</c:v>
                </c:pt>
                <c:pt idx="3">
                  <c:v>84.17</c:v>
                </c:pt>
                <c:pt idx="4">
                  <c:v>83.35</c:v>
                </c:pt>
              </c:numCache>
            </c:numRef>
          </c:val>
          <c:smooth val="0"/>
          <c:extLst>
            <c:ext xmlns:c16="http://schemas.microsoft.com/office/drawing/2014/chart" uri="{C3380CC4-5D6E-409C-BE32-E72D297353CC}">
              <c16:uniqueId val="{00000001-FACC-49EA-BD36-22093C3D31B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75.36</c:v>
                </c:pt>
                <c:pt idx="1">
                  <c:v>76.27</c:v>
                </c:pt>
                <c:pt idx="2">
                  <c:v>73.92</c:v>
                </c:pt>
                <c:pt idx="3">
                  <c:v>57.7</c:v>
                </c:pt>
                <c:pt idx="4">
                  <c:v>57.15</c:v>
                </c:pt>
              </c:numCache>
            </c:numRef>
          </c:val>
          <c:extLst>
            <c:ext xmlns:c16="http://schemas.microsoft.com/office/drawing/2014/chart" uri="{C3380CC4-5D6E-409C-BE32-E72D297353CC}">
              <c16:uniqueId val="{00000000-63CB-4060-A90D-E74986E2DED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CB-4060-A90D-E74986E2DED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4E-4FDB-A63A-E964DB2A057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4E-4FDB-A63A-E964DB2A057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4F-4F2E-8979-031EA4A686C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4F-4F2E-8979-031EA4A686C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6C-49CA-AE8F-A1EAEC95F01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6C-49CA-AE8F-A1EAEC95F01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0-40C5-AAEF-75BE0BD139F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0-40C5-AAEF-75BE0BD139F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933.32</c:v>
                </c:pt>
                <c:pt idx="1">
                  <c:v>890.87</c:v>
                </c:pt>
                <c:pt idx="2">
                  <c:v>673.19</c:v>
                </c:pt>
                <c:pt idx="3">
                  <c:v>959.13</c:v>
                </c:pt>
                <c:pt idx="4">
                  <c:v>1190.2</c:v>
                </c:pt>
              </c:numCache>
            </c:numRef>
          </c:val>
          <c:extLst>
            <c:ext xmlns:c16="http://schemas.microsoft.com/office/drawing/2014/chart" uri="{C3380CC4-5D6E-409C-BE32-E72D297353CC}">
              <c16:uniqueId val="{00000000-404F-49F5-9171-56CF659277F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1203.71</c:v>
                </c:pt>
                <c:pt idx="1">
                  <c:v>1162.3599999999999</c:v>
                </c:pt>
                <c:pt idx="2">
                  <c:v>1047.6500000000001</c:v>
                </c:pt>
                <c:pt idx="3">
                  <c:v>1124.26</c:v>
                </c:pt>
                <c:pt idx="4">
                  <c:v>1048.23</c:v>
                </c:pt>
              </c:numCache>
            </c:numRef>
          </c:val>
          <c:smooth val="0"/>
          <c:extLst>
            <c:ext xmlns:c16="http://schemas.microsoft.com/office/drawing/2014/chart" uri="{C3380CC4-5D6E-409C-BE32-E72D297353CC}">
              <c16:uniqueId val="{00000001-404F-49F5-9171-56CF659277F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84.43</c:v>
                </c:pt>
                <c:pt idx="1">
                  <c:v>89.73</c:v>
                </c:pt>
                <c:pt idx="2">
                  <c:v>82.93</c:v>
                </c:pt>
                <c:pt idx="3">
                  <c:v>68.64</c:v>
                </c:pt>
                <c:pt idx="4">
                  <c:v>68.760000000000005</c:v>
                </c:pt>
              </c:numCache>
            </c:numRef>
          </c:val>
          <c:extLst>
            <c:ext xmlns:c16="http://schemas.microsoft.com/office/drawing/2014/chart" uri="{C3380CC4-5D6E-409C-BE32-E72D297353CC}">
              <c16:uniqueId val="{00000000-3A7A-4B4F-B55D-8B32C75164A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69.739999999999995</c:v>
                </c:pt>
                <c:pt idx="1">
                  <c:v>68.209999999999994</c:v>
                </c:pt>
                <c:pt idx="2">
                  <c:v>74.040000000000006</c:v>
                </c:pt>
                <c:pt idx="3">
                  <c:v>80.58</c:v>
                </c:pt>
                <c:pt idx="4">
                  <c:v>78.92</c:v>
                </c:pt>
              </c:numCache>
            </c:numRef>
          </c:val>
          <c:smooth val="0"/>
          <c:extLst>
            <c:ext xmlns:c16="http://schemas.microsoft.com/office/drawing/2014/chart" uri="{C3380CC4-5D6E-409C-BE32-E72D297353CC}">
              <c16:uniqueId val="{00000001-3A7A-4B4F-B55D-8B32C75164A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191.12</c:v>
                </c:pt>
                <c:pt idx="1">
                  <c:v>180.06</c:v>
                </c:pt>
                <c:pt idx="2">
                  <c:v>195.69</c:v>
                </c:pt>
                <c:pt idx="3">
                  <c:v>236.14</c:v>
                </c:pt>
                <c:pt idx="4">
                  <c:v>235.73</c:v>
                </c:pt>
              </c:numCache>
            </c:numRef>
          </c:val>
          <c:extLst>
            <c:ext xmlns:c16="http://schemas.microsoft.com/office/drawing/2014/chart" uri="{C3380CC4-5D6E-409C-BE32-E72D297353CC}">
              <c16:uniqueId val="{00000000-9A3E-40F5-A4C1-239F9E00BB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248.89</c:v>
                </c:pt>
                <c:pt idx="1">
                  <c:v>250.84</c:v>
                </c:pt>
                <c:pt idx="2">
                  <c:v>235.61</c:v>
                </c:pt>
                <c:pt idx="3">
                  <c:v>216.21</c:v>
                </c:pt>
                <c:pt idx="4">
                  <c:v>220.31</c:v>
                </c:pt>
              </c:numCache>
            </c:numRef>
          </c:val>
          <c:smooth val="0"/>
          <c:extLst>
            <c:ext xmlns:c16="http://schemas.microsoft.com/office/drawing/2014/chart" uri="{C3380CC4-5D6E-409C-BE32-E72D297353CC}">
              <c16:uniqueId val="{00000001-9A3E-40F5-A4C1-239F9E00BB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15" zoomScale="70" zoomScaleNormal="70" workbookViewId="0">
      <selection activeCell="CD25" sqref="CD2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北海道　上富良野町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68">
        <f>データ!S6</f>
        <v>10789</v>
      </c>
      <c r="AM8" s="68"/>
      <c r="AN8" s="68"/>
      <c r="AO8" s="68"/>
      <c r="AP8" s="68"/>
      <c r="AQ8" s="68"/>
      <c r="AR8" s="68"/>
      <c r="AS8" s="68"/>
      <c r="AT8" s="67">
        <f>データ!T6</f>
        <v>237.1</v>
      </c>
      <c r="AU8" s="67"/>
      <c r="AV8" s="67"/>
      <c r="AW8" s="67"/>
      <c r="AX8" s="67"/>
      <c r="AY8" s="67"/>
      <c r="AZ8" s="67"/>
      <c r="BA8" s="67"/>
      <c r="BB8" s="67">
        <f>データ!U6</f>
        <v>45.5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81.98</v>
      </c>
      <c r="Q10" s="67"/>
      <c r="R10" s="67"/>
      <c r="S10" s="67"/>
      <c r="T10" s="67"/>
      <c r="U10" s="67"/>
      <c r="V10" s="67"/>
      <c r="W10" s="67">
        <f>データ!Q6</f>
        <v>83.31</v>
      </c>
      <c r="X10" s="67"/>
      <c r="Y10" s="67"/>
      <c r="Z10" s="67"/>
      <c r="AA10" s="67"/>
      <c r="AB10" s="67"/>
      <c r="AC10" s="67"/>
      <c r="AD10" s="68">
        <f>データ!R6</f>
        <v>3320</v>
      </c>
      <c r="AE10" s="68"/>
      <c r="AF10" s="68"/>
      <c r="AG10" s="68"/>
      <c r="AH10" s="68"/>
      <c r="AI10" s="68"/>
      <c r="AJ10" s="68"/>
      <c r="AK10" s="2"/>
      <c r="AL10" s="68">
        <f>データ!V6</f>
        <v>8722</v>
      </c>
      <c r="AM10" s="68"/>
      <c r="AN10" s="68"/>
      <c r="AO10" s="68"/>
      <c r="AP10" s="68"/>
      <c r="AQ10" s="68"/>
      <c r="AR10" s="68"/>
      <c r="AS10" s="68"/>
      <c r="AT10" s="67">
        <f>データ!W6</f>
        <v>3.68</v>
      </c>
      <c r="AU10" s="67"/>
      <c r="AV10" s="67"/>
      <c r="AW10" s="67"/>
      <c r="AX10" s="67"/>
      <c r="AY10" s="67"/>
      <c r="AZ10" s="67"/>
      <c r="BA10" s="67"/>
      <c r="BB10" s="67">
        <f>データ!X6</f>
        <v>2370.11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114</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45</v>
      </c>
      <c r="N86" s="26" t="s">
        <v>45</v>
      </c>
      <c r="O86" s="26" t="str">
        <f>データ!EO6</f>
        <v>【0.23】</v>
      </c>
    </row>
  </sheetData>
  <sheetProtection algorithmName="SHA-512" hashValue="8/mZ6GwQ4E2yRxkG+i2iUrILAdwf/qeWla62yDVPQeOGVzYeDFdYMjMgaUETqwRsjz8eA7ef2Kd1cotMUzmv3w==" saltValue="5laSrOO4HFOOc7c0JU5+E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14605</v>
      </c>
      <c r="D6" s="33">
        <f t="shared" si="3"/>
        <v>47</v>
      </c>
      <c r="E6" s="33">
        <f t="shared" si="3"/>
        <v>17</v>
      </c>
      <c r="F6" s="33">
        <f t="shared" si="3"/>
        <v>1</v>
      </c>
      <c r="G6" s="33">
        <f t="shared" si="3"/>
        <v>0</v>
      </c>
      <c r="H6" s="33" t="str">
        <f t="shared" si="3"/>
        <v>北海道　上富良野町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81.98</v>
      </c>
      <c r="Q6" s="34">
        <f t="shared" si="3"/>
        <v>83.31</v>
      </c>
      <c r="R6" s="34">
        <f t="shared" si="3"/>
        <v>3320</v>
      </c>
      <c r="S6" s="34">
        <f t="shared" si="3"/>
        <v>10789</v>
      </c>
      <c r="T6" s="34">
        <f t="shared" si="3"/>
        <v>237.1</v>
      </c>
      <c r="U6" s="34">
        <f t="shared" si="3"/>
        <v>45.5</v>
      </c>
      <c r="V6" s="34">
        <f t="shared" si="3"/>
        <v>8722</v>
      </c>
      <c r="W6" s="34">
        <f t="shared" si="3"/>
        <v>3.68</v>
      </c>
      <c r="X6" s="34">
        <f t="shared" si="3"/>
        <v>2370.11</v>
      </c>
      <c r="Y6" s="35">
        <f>IF(Y7="",NA(),Y7)</f>
        <v>75.36</v>
      </c>
      <c r="Z6" s="35">
        <f t="shared" ref="Z6:AH6" si="4">IF(Z7="",NA(),Z7)</f>
        <v>76.27</v>
      </c>
      <c r="AA6" s="35">
        <f t="shared" si="4"/>
        <v>73.92</v>
      </c>
      <c r="AB6" s="35">
        <f t="shared" si="4"/>
        <v>57.7</v>
      </c>
      <c r="AC6" s="35">
        <f t="shared" si="4"/>
        <v>57.15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933.32</v>
      </c>
      <c r="BG6" s="35">
        <f t="shared" ref="BG6:BO6" si="7">IF(BG7="",NA(),BG7)</f>
        <v>890.87</v>
      </c>
      <c r="BH6" s="35">
        <f t="shared" si="7"/>
        <v>673.19</v>
      </c>
      <c r="BI6" s="35">
        <f t="shared" si="7"/>
        <v>959.13</v>
      </c>
      <c r="BJ6" s="35">
        <f t="shared" si="7"/>
        <v>1190.2</v>
      </c>
      <c r="BK6" s="35">
        <f t="shared" si="7"/>
        <v>1203.71</v>
      </c>
      <c r="BL6" s="35">
        <f t="shared" si="7"/>
        <v>1162.3599999999999</v>
      </c>
      <c r="BM6" s="35">
        <f t="shared" si="7"/>
        <v>1047.6500000000001</v>
      </c>
      <c r="BN6" s="35">
        <f t="shared" si="7"/>
        <v>1124.26</v>
      </c>
      <c r="BO6" s="35">
        <f t="shared" si="7"/>
        <v>1048.23</v>
      </c>
      <c r="BP6" s="34" t="str">
        <f>IF(BP7="","",IF(BP7="-","【-】","【"&amp;SUBSTITUTE(TEXT(BP7,"#,##0.00"),"-","△")&amp;"】"))</f>
        <v>【682.78】</v>
      </c>
      <c r="BQ6" s="35">
        <f>IF(BQ7="",NA(),BQ7)</f>
        <v>84.43</v>
      </c>
      <c r="BR6" s="35">
        <f t="shared" ref="BR6:BZ6" si="8">IF(BR7="",NA(),BR7)</f>
        <v>89.73</v>
      </c>
      <c r="BS6" s="35">
        <f t="shared" si="8"/>
        <v>82.93</v>
      </c>
      <c r="BT6" s="35">
        <f t="shared" si="8"/>
        <v>68.64</v>
      </c>
      <c r="BU6" s="35">
        <f t="shared" si="8"/>
        <v>68.760000000000005</v>
      </c>
      <c r="BV6" s="35">
        <f t="shared" si="8"/>
        <v>69.739999999999995</v>
      </c>
      <c r="BW6" s="35">
        <f t="shared" si="8"/>
        <v>68.209999999999994</v>
      </c>
      <c r="BX6" s="35">
        <f t="shared" si="8"/>
        <v>74.040000000000006</v>
      </c>
      <c r="BY6" s="35">
        <f t="shared" si="8"/>
        <v>80.58</v>
      </c>
      <c r="BZ6" s="35">
        <f t="shared" si="8"/>
        <v>78.92</v>
      </c>
      <c r="CA6" s="34" t="str">
        <f>IF(CA7="","",IF(CA7="-","【-】","【"&amp;SUBSTITUTE(TEXT(CA7,"#,##0.00"),"-","△")&amp;"】"))</f>
        <v>【100.91】</v>
      </c>
      <c r="CB6" s="35">
        <f>IF(CB7="",NA(),CB7)</f>
        <v>191.12</v>
      </c>
      <c r="CC6" s="35">
        <f t="shared" ref="CC6:CK6" si="9">IF(CC7="",NA(),CC7)</f>
        <v>180.06</v>
      </c>
      <c r="CD6" s="35">
        <f t="shared" si="9"/>
        <v>195.69</v>
      </c>
      <c r="CE6" s="35">
        <f t="shared" si="9"/>
        <v>236.14</v>
      </c>
      <c r="CF6" s="35">
        <f t="shared" si="9"/>
        <v>235.73</v>
      </c>
      <c r="CG6" s="35">
        <f t="shared" si="9"/>
        <v>248.89</v>
      </c>
      <c r="CH6" s="35">
        <f t="shared" si="9"/>
        <v>250.84</v>
      </c>
      <c r="CI6" s="35">
        <f t="shared" si="9"/>
        <v>235.61</v>
      </c>
      <c r="CJ6" s="35">
        <f t="shared" si="9"/>
        <v>216.21</v>
      </c>
      <c r="CK6" s="35">
        <f t="shared" si="9"/>
        <v>220.31</v>
      </c>
      <c r="CL6" s="34" t="str">
        <f>IF(CL7="","",IF(CL7="-","【-】","【"&amp;SUBSTITUTE(TEXT(CL7,"#,##0.00"),"-","△")&amp;"】"))</f>
        <v>【136.86】</v>
      </c>
      <c r="CM6" s="35">
        <f>IF(CM7="",NA(),CM7)</f>
        <v>51.32</v>
      </c>
      <c r="CN6" s="35">
        <f t="shared" ref="CN6:CV6" si="10">IF(CN7="",NA(),CN7)</f>
        <v>48.87</v>
      </c>
      <c r="CO6" s="35">
        <f t="shared" si="10"/>
        <v>49.88</v>
      </c>
      <c r="CP6" s="35">
        <f t="shared" si="10"/>
        <v>50.04</v>
      </c>
      <c r="CQ6" s="35">
        <f t="shared" si="10"/>
        <v>49.26</v>
      </c>
      <c r="CR6" s="35">
        <f t="shared" si="10"/>
        <v>49.89</v>
      </c>
      <c r="CS6" s="35">
        <f t="shared" si="10"/>
        <v>49.39</v>
      </c>
      <c r="CT6" s="35">
        <f t="shared" si="10"/>
        <v>49.25</v>
      </c>
      <c r="CU6" s="35">
        <f t="shared" si="10"/>
        <v>50.24</v>
      </c>
      <c r="CV6" s="35">
        <f t="shared" si="10"/>
        <v>49.68</v>
      </c>
      <c r="CW6" s="34" t="str">
        <f>IF(CW7="","",IF(CW7="-","【-】","【"&amp;SUBSTITUTE(TEXT(CW7,"#,##0.00"),"-","△")&amp;"】"))</f>
        <v>【58.98】</v>
      </c>
      <c r="CX6" s="35">
        <f>IF(CX7="",NA(),CX7)</f>
        <v>91.3</v>
      </c>
      <c r="CY6" s="35">
        <f t="shared" ref="CY6:DG6" si="11">IF(CY7="",NA(),CY7)</f>
        <v>91.12</v>
      </c>
      <c r="CZ6" s="35">
        <f t="shared" si="11"/>
        <v>91.17</v>
      </c>
      <c r="DA6" s="35">
        <f t="shared" si="11"/>
        <v>91.4</v>
      </c>
      <c r="DB6" s="35">
        <f t="shared" si="11"/>
        <v>91.33</v>
      </c>
      <c r="DC6" s="35">
        <f t="shared" si="11"/>
        <v>84.73</v>
      </c>
      <c r="DD6" s="35">
        <f t="shared" si="11"/>
        <v>83.96</v>
      </c>
      <c r="DE6" s="35">
        <f t="shared" si="11"/>
        <v>84.12</v>
      </c>
      <c r="DF6" s="35">
        <f t="shared" si="11"/>
        <v>84.17</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0.01</v>
      </c>
      <c r="EF6" s="34">
        <f t="shared" ref="EF6:EN6" si="14">IF(EF7="",NA(),EF7)</f>
        <v>0</v>
      </c>
      <c r="EG6" s="34">
        <f t="shared" si="14"/>
        <v>0</v>
      </c>
      <c r="EH6" s="34">
        <f t="shared" si="14"/>
        <v>0</v>
      </c>
      <c r="EI6" s="34">
        <f t="shared" si="14"/>
        <v>0</v>
      </c>
      <c r="EJ6" s="35">
        <f t="shared" si="14"/>
        <v>0.03</v>
      </c>
      <c r="EK6" s="35">
        <f t="shared" si="14"/>
        <v>0.15</v>
      </c>
      <c r="EL6" s="35">
        <f t="shared" si="14"/>
        <v>0.1</v>
      </c>
      <c r="EM6" s="35">
        <f t="shared" si="14"/>
        <v>0.13</v>
      </c>
      <c r="EN6" s="35">
        <f t="shared" si="14"/>
        <v>0.12</v>
      </c>
      <c r="EO6" s="34" t="str">
        <f>IF(EO7="","",IF(EO7="-","【-】","【"&amp;SUBSTITUTE(TEXT(EO7,"#,##0.00"),"-","△")&amp;"】"))</f>
        <v>【0.23】</v>
      </c>
    </row>
    <row r="7" spans="1:145" s="36" customFormat="1" x14ac:dyDescent="0.15">
      <c r="A7" s="28"/>
      <c r="B7" s="37">
        <v>2018</v>
      </c>
      <c r="C7" s="37">
        <v>14605</v>
      </c>
      <c r="D7" s="37">
        <v>47</v>
      </c>
      <c r="E7" s="37">
        <v>17</v>
      </c>
      <c r="F7" s="37">
        <v>1</v>
      </c>
      <c r="G7" s="37">
        <v>0</v>
      </c>
      <c r="H7" s="37" t="s">
        <v>99</v>
      </c>
      <c r="I7" s="37" t="s">
        <v>100</v>
      </c>
      <c r="J7" s="37" t="s">
        <v>101</v>
      </c>
      <c r="K7" s="37" t="s">
        <v>102</v>
      </c>
      <c r="L7" s="37" t="s">
        <v>103</v>
      </c>
      <c r="M7" s="37" t="s">
        <v>104</v>
      </c>
      <c r="N7" s="38" t="s">
        <v>105</v>
      </c>
      <c r="O7" s="38" t="s">
        <v>106</v>
      </c>
      <c r="P7" s="38">
        <v>81.98</v>
      </c>
      <c r="Q7" s="38">
        <v>83.31</v>
      </c>
      <c r="R7" s="38">
        <v>3320</v>
      </c>
      <c r="S7" s="38">
        <v>10789</v>
      </c>
      <c r="T7" s="38">
        <v>237.1</v>
      </c>
      <c r="U7" s="38">
        <v>45.5</v>
      </c>
      <c r="V7" s="38">
        <v>8722</v>
      </c>
      <c r="W7" s="38">
        <v>3.68</v>
      </c>
      <c r="X7" s="38">
        <v>2370.11</v>
      </c>
      <c r="Y7" s="38">
        <v>75.36</v>
      </c>
      <c r="Z7" s="38">
        <v>76.27</v>
      </c>
      <c r="AA7" s="38">
        <v>73.92</v>
      </c>
      <c r="AB7" s="38">
        <v>57.7</v>
      </c>
      <c r="AC7" s="38">
        <v>57.15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933.32</v>
      </c>
      <c r="BG7" s="38">
        <v>890.87</v>
      </c>
      <c r="BH7" s="38">
        <v>673.19</v>
      </c>
      <c r="BI7" s="38">
        <v>959.13</v>
      </c>
      <c r="BJ7" s="38">
        <v>1190.2</v>
      </c>
      <c r="BK7" s="38">
        <v>1203.71</v>
      </c>
      <c r="BL7" s="38">
        <v>1162.3599999999999</v>
      </c>
      <c r="BM7" s="38">
        <v>1047.6500000000001</v>
      </c>
      <c r="BN7" s="38">
        <v>1124.26</v>
      </c>
      <c r="BO7" s="38">
        <v>1048.23</v>
      </c>
      <c r="BP7" s="38">
        <v>682.78</v>
      </c>
      <c r="BQ7" s="38">
        <v>84.43</v>
      </c>
      <c r="BR7" s="38">
        <v>89.73</v>
      </c>
      <c r="BS7" s="38">
        <v>82.93</v>
      </c>
      <c r="BT7" s="38">
        <v>68.64</v>
      </c>
      <c r="BU7" s="38">
        <v>68.760000000000005</v>
      </c>
      <c r="BV7" s="38">
        <v>69.739999999999995</v>
      </c>
      <c r="BW7" s="38">
        <v>68.209999999999994</v>
      </c>
      <c r="BX7" s="38">
        <v>74.040000000000006</v>
      </c>
      <c r="BY7" s="38">
        <v>80.58</v>
      </c>
      <c r="BZ7" s="38">
        <v>78.92</v>
      </c>
      <c r="CA7" s="38">
        <v>100.91</v>
      </c>
      <c r="CB7" s="38">
        <v>191.12</v>
      </c>
      <c r="CC7" s="38">
        <v>180.06</v>
      </c>
      <c r="CD7" s="38">
        <v>195.69</v>
      </c>
      <c r="CE7" s="38">
        <v>236.14</v>
      </c>
      <c r="CF7" s="38">
        <v>235.73</v>
      </c>
      <c r="CG7" s="38">
        <v>248.89</v>
      </c>
      <c r="CH7" s="38">
        <v>250.84</v>
      </c>
      <c r="CI7" s="38">
        <v>235.61</v>
      </c>
      <c r="CJ7" s="38">
        <v>216.21</v>
      </c>
      <c r="CK7" s="38">
        <v>220.31</v>
      </c>
      <c r="CL7" s="38">
        <v>136.86000000000001</v>
      </c>
      <c r="CM7" s="38">
        <v>51.32</v>
      </c>
      <c r="CN7" s="38">
        <v>48.87</v>
      </c>
      <c r="CO7" s="38">
        <v>49.88</v>
      </c>
      <c r="CP7" s="38">
        <v>50.04</v>
      </c>
      <c r="CQ7" s="38">
        <v>49.26</v>
      </c>
      <c r="CR7" s="38">
        <v>49.89</v>
      </c>
      <c r="CS7" s="38">
        <v>49.39</v>
      </c>
      <c r="CT7" s="38">
        <v>49.25</v>
      </c>
      <c r="CU7" s="38">
        <v>50.24</v>
      </c>
      <c r="CV7" s="38">
        <v>49.68</v>
      </c>
      <c r="CW7" s="38">
        <v>58.98</v>
      </c>
      <c r="CX7" s="38">
        <v>91.3</v>
      </c>
      <c r="CY7" s="38">
        <v>91.12</v>
      </c>
      <c r="CZ7" s="38">
        <v>91.17</v>
      </c>
      <c r="DA7" s="38">
        <v>91.4</v>
      </c>
      <c r="DB7" s="38">
        <v>91.33</v>
      </c>
      <c r="DC7" s="38">
        <v>84.73</v>
      </c>
      <c r="DD7" s="38">
        <v>83.96</v>
      </c>
      <c r="DE7" s="38">
        <v>84.12</v>
      </c>
      <c r="DF7" s="38">
        <v>84.17</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0.01</v>
      </c>
      <c r="EF7" s="38">
        <v>0</v>
      </c>
      <c r="EG7" s="38">
        <v>0</v>
      </c>
      <c r="EH7" s="38">
        <v>0</v>
      </c>
      <c r="EI7" s="38">
        <v>0</v>
      </c>
      <c r="EJ7" s="38">
        <v>0.03</v>
      </c>
      <c r="EK7" s="38">
        <v>0.15</v>
      </c>
      <c r="EL7" s="38">
        <v>0.1</v>
      </c>
      <c r="EM7" s="38">
        <v>0.13</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安川　伸治</cp:lastModifiedBy>
  <cp:lastPrinted>2020-01-16T02:09:14Z</cp:lastPrinted>
  <dcterms:created xsi:type="dcterms:W3CDTF">2019-12-05T05:00:11Z</dcterms:created>
  <dcterms:modified xsi:type="dcterms:W3CDTF">2020-01-16T02:12:03Z</dcterms:modified>
  <cp:category/>
</cp:coreProperties>
</file>