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Jhsv01\財政管理班\財政用\財政事情等(春・秋ヒアリング)\R07財政事情\260303_令和６年度財政状況資料集の作成及び公表について\"/>
    </mc:Choice>
  </mc:AlternateContent>
  <xr:revisionPtr revIDLastSave="0" documentId="13_ncr:1_{C44914A5-D983-462D-895E-A0FD6EB5EA30}"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C37" i="10"/>
  <c r="CO36" i="10"/>
  <c r="BW36" i="10"/>
  <c r="BE36" i="10"/>
  <c r="C36" i="10"/>
  <c r="CO35" i="10"/>
  <c r="BW35" i="10"/>
  <c r="BE35" i="10"/>
  <c r="C35" i="10"/>
  <c r="BW34" i="10"/>
  <c r="CO34" i="10" s="1"/>
  <c r="BE34" i="10"/>
  <c r="C34" i="10"/>
  <c r="U34" i="10" s="1"/>
  <c r="U35" i="10" s="1"/>
  <c r="U36" i="10" s="1"/>
  <c r="U37" i="10" s="1"/>
  <c r="AM34" i="10" l="1"/>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<sst xmlns="http://schemas.openxmlformats.org/spreadsheetml/2006/main" count="1095" uniqueCount="559">
  <si>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</si>
  <si>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</si>
  <si>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</si>
  <si>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</si>
  <si>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</si>
  <si>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</si>
  <si>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</si>
  <si>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</si>
  <si>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</si>
  <si>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</si>
  <si>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</si>
  <si>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</si>
  <si>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</si>
  <si>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</si>
  <si>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</si>
  <si>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</si>
  <si>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</si>
  <si>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</si>
  <si>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</si>
  <si>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</si>
  <si>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</si>
  <si>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</si>
  <si>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</si>
  <si>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</si>
  <si>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</si>
  <si>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</si>
  <si>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</si>
  <si>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</si>
  <si>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</si>
  <si>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</si>
  <si>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</si>
  <si>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</si>
  <si>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</si>
  <si>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</si>
  <si>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</si>
  <si>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</si>
  <si>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</si>
  <si>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</si>
  <si>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</si>
  <si>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</si>
  <si>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</si>
  <si>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</si>
  <si>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</si>
  <si>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</si>
  <si>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</si>
  <si>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</si>
  <si>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</si>
  <si>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</si>
  <si>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</si>
  <si>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</si>
  <si>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</si>
  <si>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</si>
  <si>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</si>
  <si>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</si>
  <si>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</si>
  <si>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</si>
  <si>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</si>
  <si>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</si>
  <si>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</si>
  <si>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</si>
  <si>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</si>
  <si>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</si>
  <si>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</si>
  <si>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</si>
  <si>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</si>
  <si>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</si>
  <si>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</si>
  <si>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</si>
  <si>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</si>
  <si>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</si>
  <si>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</si>
  <si>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</si>
  <si>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</si>
  <si>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</si>
  <si>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</si>
  <si>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</si>
  <si>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</si>
  <si>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</si>
  <si>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</si>
  <si>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</si>
  <si>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</si>
  <si>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</si>
  <si>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</si>
  <si>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</si>
  <si>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</si>
  <si>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</si>
  <si>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</si>
  <si>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</si>
  <si>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</si>
  <si>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</si>
  <si>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</si>
  <si>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</si>
  <si>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</si>
  <si>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</si>
  <si>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上富良野町</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</si>
  <si>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</si>
  <si>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</si>
  <si>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</si>
  <si>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</si>
  <si>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</si>
  <si>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</si>
  <si>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</si>
  <si>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</si>
  <si>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</si>
  <si>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</si>
  <si>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</si>
  <si>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</si>
  <si>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</si>
  <si>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</si>
  <si>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</si>
  <si>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</si>
  <si>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</si>
  <si>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</si>
  <si>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</si>
  <si>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</si>
  <si>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</si>
  <si>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</si>
  <si>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</si>
  <si>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</si>
  <si>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</si>
  <si>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</si>
  <si>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</si>
  <si>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</si>
  <si>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</si>
  <si>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</si>
  <si>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</si>
  <si>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</si>
  <si>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</si>
  <si>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</si>
  <si>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</si>
  <si>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</si>
  <si>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</si>
  <si>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</si>
  <si>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</si>
  <si>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</si>
  <si>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</si>
  <si>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</si>
  <si>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</si>
  <si>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</si>
  <si>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</si>
  <si>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</si>
  <si>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</si>
  <si>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5"/>
  </si>
  <si>
    <t>うち日本人(％)</t>
    <phoneticPr fontId="5"/>
  </si>
  <si>
    <t>-3.4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</si>
  <si>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</si>
  <si>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</si>
  <si>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</si>
  <si>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</si>
  <si>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</si>
  <si>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</si>
  <si>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</si>
  <si>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</si>
  <si>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</si>
  <si>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</si>
  <si>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</si>
  <si>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</si>
  <si>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</si>
  <si>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</si>
  <si>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</si>
  <si>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</si>
  <si>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</si>
  <si>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</si>
  <si>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</si>
  <si>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</si>
  <si>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</si>
  <si>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</si>
  <si>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</si>
  <si>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</si>
  <si>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</si>
  <si>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</si>
  <si>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</si>
  <si>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</si>
  <si>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</si>
  <si>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</si>
  <si>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</si>
  <si>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</si>
  <si>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</si>
  <si>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</si>
  <si>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</si>
  <si>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</si>
  <si>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</si>
  <si>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</si>
  <si>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</si>
  <si>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</si>
  <si>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</si>
  <si>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</si>
  <si>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</si>
  <si>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</si>
  <si>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</si>
  <si>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</si>
  <si>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</si>
  <si>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</si>
  <si>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</si>
  <si>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</si>
  <si>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</si>
  <si>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</si>
  <si>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</si>
  <si>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</si>
  <si>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</si>
  <si>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</si>
  <si>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</si>
  <si>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</si>
  <si>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北海道上富良野町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</si>
  <si>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</si>
  <si>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</si>
  <si>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</si>
  <si>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</si>
  <si>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</si>
  <si>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</si>
  <si>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</si>
  <si>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</si>
  <si>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</si>
  <si>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</si>
  <si>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</si>
  <si>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</si>
  <si>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</si>
  <si>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</si>
  <si>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</si>
  <si>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</si>
  <si>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</si>
  <si>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</si>
  <si>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</si>
  <si>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</si>
  <si>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</si>
  <si>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</si>
  <si>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</si>
  <si>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</si>
  <si>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</si>
  <si>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</si>
  <si>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</si>
  <si>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</si>
  <si>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</si>
  <si>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</si>
  <si>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</si>
  <si>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</si>
  <si>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</si>
  <si>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</si>
  <si>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</si>
  <si>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</si>
  <si>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</si>
  <si>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</si>
  <si>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</si>
  <si>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</si>
  <si>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</si>
  <si>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</si>
  <si>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</si>
  <si>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</si>
  <si>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</si>
  <si>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</si>
  <si>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</si>
  <si>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</si>
  <si>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</si>
  <si>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</si>
  <si>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</si>
  <si>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</si>
  <si>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</si>
  <si>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</si>
  <si>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</si>
  <si>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</si>
  <si>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</si>
  <si>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</si>
  <si>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</si>
  <si>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</si>
  <si>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</si>
  <si>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</si>
  <si>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</si>
  <si>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</si>
  <si>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</si>
  <si>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</si>
  <si>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</si>
  <si>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</si>
  <si>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</si>
  <si>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</si>
  <si>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</si>
  <si>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</si>
  <si>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</si>
  <si>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</si>
  <si>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</si>
  <si>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</si>
  <si>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</si>
  <si>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</si>
  <si>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</si>
  <si>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</si>
  <si>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</si>
  <si>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</si>
  <si>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</si>
  <si>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</si>
  <si>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</si>
  <si>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</si>
  <si>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</si>
  <si>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</si>
  <si>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</si>
  <si>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</si>
  <si>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</si>
  <si>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</si>
  <si>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</si>
  <si>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</si>
  <si>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</si>
  <si>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</si>
  <si>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</si>
  <si>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</si>
  <si>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</si>
  <si>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</si>
  <si>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</si>
  <si>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</si>
  <si>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</si>
  <si>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</si>
  <si>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</si>
  <si>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</si>
  <si>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</si>
  <si>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</si>
  <si>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</si>
  <si>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</si>
  <si>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</si>
  <si>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</si>
  <si>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</si>
  <si>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</si>
  <si>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</si>
  <si>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</si>
  <si>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</si>
  <si>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</si>
  <si>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</si>
  <si>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</si>
  <si>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</si>
  <si>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</si>
  <si>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</si>
  <si>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</si>
  <si>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</si>
  <si>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</si>
  <si>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</si>
  <si>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</si>
  <si>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</si>
  <si>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</si>
  <si>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</si>
  <si>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</si>
  <si>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</si>
  <si>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</si>
  <si>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</si>
  <si>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</si>
  <si>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</si>
  <si>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</si>
  <si>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</si>
  <si>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</si>
  <si>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</si>
  <si>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</si>
  <si>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</si>
  <si>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</si>
  <si>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</si>
  <si>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</si>
  <si>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</si>
  <si>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</si>
  <si>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</si>
  <si>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</si>
  <si>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北海道上富良野町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</si>
  <si>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</si>
  <si>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</si>
  <si>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</si>
  <si>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</si>
  <si>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</si>
  <si>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</si>
  <si>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</si>
  <si>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</si>
  <si>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</si>
  <si>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</si>
  <si>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</si>
  <si>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</si>
  <si>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</si>
  <si>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</si>
  <si>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</si>
  <si>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</si>
  <si>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</si>
  <si>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</si>
  <si>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</si>
  <si>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</si>
  <si>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</si>
  <si>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</si>
  <si>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</si>
  <si>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</si>
  <si>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</si>
  <si>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</si>
  <si>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</si>
  <si>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</si>
  <si>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</si>
  <si>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</si>
  <si>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</si>
  <si>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</si>
  <si>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</si>
  <si>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</si>
  <si>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</si>
  <si>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</si>
  <si>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ラベンダーハイツ事業特別会計</t>
    <phoneticPr fontId="5"/>
  </si>
  <si>
    <t>病院事業会計</t>
    <phoneticPr fontId="5"/>
  </si>
  <si>
    <t>法適用企業</t>
    <phoneticPr fontId="5"/>
  </si>
  <si>
    <t>水道事業会計</t>
    <phoneticPr fontId="5"/>
  </si>
  <si>
    <t>簡易水道事業会計</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</si>
  <si>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</si>
  <si>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</si>
  <si>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</si>
  <si>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</si>
  <si>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</si>
  <si>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</si>
  <si>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</si>
  <si>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</si>
  <si>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</si>
  <si>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</si>
  <si>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</si>
  <si>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</si>
  <si>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</si>
  <si>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</si>
  <si>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</si>
  <si>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</si>
  <si>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</si>
  <si>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</si>
  <si>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</si>
  <si>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</si>
  <si>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</si>
  <si>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</si>
  <si>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</si>
  <si>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</si>
  <si>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</si>
  <si>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</si>
  <si>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</si>
  <si>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</si>
  <si>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</si>
  <si>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</si>
  <si>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</si>
  <si>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</si>
  <si>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</si>
  <si>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</si>
  <si>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</si>
  <si>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</si>
  <si>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</si>
  <si>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</si>
  <si>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</si>
  <si>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</si>
  <si>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</si>
  <si>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</si>
  <si>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</si>
  <si>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</si>
  <si>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</si>
  <si>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</si>
  <si>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</si>
  <si>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</si>
  <si>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</si>
  <si>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</si>
  <si>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</si>
  <si>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</si>
  <si>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</si>
  <si>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</si>
  <si>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</si>
  <si>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</si>
  <si>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</si>
  <si>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</si>
  <si>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</si>
  <si>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</si>
  <si>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</si>
  <si>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</si>
  <si>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</si>
  <si>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</si>
  <si>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</si>
  <si>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</si>
  <si>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</si>
  <si>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</si>
  <si>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</si>
  <si>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</si>
  <si>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</si>
  <si>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</si>
  <si>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</si>
  <si>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</si>
  <si>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</si>
  <si>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</si>
  <si>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</si>
  <si>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</si>
  <si>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</si>
  <si>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</si>
  <si>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</si>
  <si>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</si>
  <si>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</si>
  <si>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</si>
  <si>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</si>
  <si>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</si>
  <si>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</si>
  <si>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</si>
  <si>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</si>
  <si>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</si>
  <si>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</si>
  <si>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</si>
  <si>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</si>
  <si>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</si>
  <si>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</si>
  <si>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</si>
  <si>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</si>
  <si>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</si>
  <si>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</si>
  <si>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</si>
  <si>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</si>
  <si>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</si>
  <si>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</si>
  <si>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</si>
  <si>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</si>
  <si>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</si>
  <si>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</si>
  <si>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</si>
  <si>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</si>
  <si>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</si>
  <si>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</si>
  <si>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</si>
  <si>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</si>
  <si>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</si>
  <si>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</si>
  <si>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</si>
  <si>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</si>
  <si>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</si>
  <si>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</si>
  <si>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</si>
  <si>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</si>
  <si>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</si>
  <si>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</si>
  <si>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</si>
  <si>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</si>
  <si>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</si>
  <si>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</si>
  <si>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</si>
  <si>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</si>
  <si>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</si>
  <si>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</si>
  <si>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</si>
  <si>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</si>
  <si>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</si>
  <si>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</si>
  <si>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</si>
  <si>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</si>
  <si>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3.09</t>
  </si>
  <si>
    <t>▲ 3.19</t>
  </si>
  <si>
    <t>水道事業会計</t>
  </si>
  <si>
    <t>一般会計</t>
  </si>
  <si>
    <t>国民健康保険特別会計</t>
  </si>
  <si>
    <t>介護保険特別会計</t>
  </si>
  <si>
    <t>ラベンダーハイツ事業特別会計</t>
  </si>
  <si>
    <t>公共下水道事業会計</t>
  </si>
  <si>
    <t>簡易水道事業会計</t>
  </si>
  <si>
    <t>病院事業会計</t>
  </si>
  <si>
    <t>その他会計（赤字）</t>
  </si>
  <si>
    <t>その他会計（黒字）</t>
  </si>
  <si>
    <t>R02</t>
    <phoneticPr fontId="5"/>
  </si>
  <si>
    <t>R03</t>
    <phoneticPr fontId="5"/>
  </si>
  <si>
    <t>R04</t>
    <phoneticPr fontId="5"/>
  </si>
  <si>
    <t>R05</t>
    <phoneticPr fontId="5"/>
  </si>
  <si>
    <t>R06</t>
    <phoneticPr fontId="5"/>
  </si>
  <si>
    <t>上富良野振興公社</t>
    <rPh sb="0" eb="4">
      <t>カミフラノ</t>
    </rPh>
    <rPh sb="4" eb="6">
      <t>シンコウ</t>
    </rPh>
    <rPh sb="6" eb="8">
      <t>コウシャ</t>
    </rPh>
    <phoneticPr fontId="10"/>
  </si>
  <si>
    <t>-</t>
    <phoneticPr fontId="2"/>
  </si>
  <si>
    <t>公共施設整備基金</t>
    <rPh sb="0" eb="8">
      <t>コウキョウシセツセイビキキン</t>
    </rPh>
    <phoneticPr fontId="5"/>
  </si>
  <si>
    <t>十勝岳と共生するまちづくり応援基金</t>
    <phoneticPr fontId="2"/>
  </si>
  <si>
    <t>地域福祉基金</t>
    <phoneticPr fontId="2"/>
  </si>
  <si>
    <t>農業振興基金</t>
    <phoneticPr fontId="2"/>
  </si>
  <si>
    <t>児童生徒教育振興基金</t>
    <phoneticPr fontId="2"/>
  </si>
  <si>
    <t>富良野広域連合</t>
    <rPh sb="0" eb="3">
      <t>フラノ</t>
    </rPh>
    <rPh sb="3" eb="5">
      <t>コウイキ</t>
    </rPh>
    <rPh sb="5" eb="7">
      <t>レンゴウ</t>
    </rPh>
    <phoneticPr fontId="10"/>
  </si>
  <si>
    <t>上川教育研修センター組合</t>
    <rPh sb="0" eb="2">
      <t>カミカワ</t>
    </rPh>
    <rPh sb="2" eb="4">
      <t>キョウイク</t>
    </rPh>
    <rPh sb="4" eb="6">
      <t>ケンシュウ</t>
    </rPh>
    <rPh sb="10" eb="12">
      <t>クミアイ</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</si>
</sst>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09C9-4449-9E16-84423CFF201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105800</c:v>
                </c:pt>
                <c:pt idx="1">
                  <c:v>128984</c:v>
                </c:pt>
                <c:pt idx="2">
                  <c:v>161823</c:v>
                </c:pt>
                <c:pt idx="3">
                  <c:v>179289</c:v>
                </c:pt>
                <c:pt idx="4">
                  <c:v>103062</c:v>
                </c:pt>
              </c:numCache>
            </c:numRef>
          </c:val>
          <c:smooth val="0"/>
          <c:extLst>
            <c:ext xmlns:c16="http://schemas.microsoft.com/office/drawing/2014/chart" uri="{C3380CC4-5D6E-409C-BE32-E72D297353CC}">
              <c16:uniqueId val="{00000001-09C9-4449-9E16-84423CFF201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9.51</c:v>
                </c:pt>
                <c:pt idx="1">
                  <c:v>9.9700000000000006</c:v>
                </c:pt>
                <c:pt idx="2">
                  <c:v>11.15</c:v>
                </c:pt>
                <c:pt idx="3">
                  <c:v>8.08</c:v>
                </c:pt>
                <c:pt idx="4">
                  <c:v>4.79</c:v>
                </c:pt>
              </c:numCache>
            </c:numRef>
          </c:val>
          <c:extLst>
            <c:ext xmlns:c16="http://schemas.microsoft.com/office/drawing/2014/chart" uri="{C3380CC4-5D6E-409C-BE32-E72D297353CC}">
              <c16:uniqueId val="{00000000-A610-457C-919F-F4E4FF302E3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12.1</c:v>
                </c:pt>
                <c:pt idx="1">
                  <c:v>13.72</c:v>
                </c:pt>
                <c:pt idx="2">
                  <c:v>13.99</c:v>
                </c:pt>
                <c:pt idx="3">
                  <c:v>14.02</c:v>
                </c:pt>
                <c:pt idx="4">
                  <c:v>13.89</c:v>
                </c:pt>
              </c:numCache>
            </c:numRef>
          </c:val>
          <c:extLst>
            <c:ext xmlns:c16="http://schemas.microsoft.com/office/drawing/2014/chart" uri="{C3380CC4-5D6E-409C-BE32-E72D297353CC}">
              <c16:uniqueId val="{00000001-A610-457C-919F-F4E4FF302E3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4.0599999999999996</c:v>
                </c:pt>
                <c:pt idx="1">
                  <c:v>3.11</c:v>
                </c:pt>
                <c:pt idx="2">
                  <c:v>0.98</c:v>
                </c:pt>
                <c:pt idx="3">
                  <c:v>-3.09</c:v>
                </c:pt>
                <c:pt idx="4">
                  <c:v>-3.19</c:v>
                </c:pt>
              </c:numCache>
            </c:numRef>
          </c:val>
          <c:smooth val="0"/>
          <c:extLst>
            <c:ext xmlns:c16="http://schemas.microsoft.com/office/drawing/2014/chart" uri="{C3380CC4-5D6E-409C-BE32-E72D297353CC}">
              <c16:uniqueId val="{00000002-A610-457C-919F-F4E4FF302E3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0.19</c:v>
                </c:pt>
                <c:pt idx="2">
                  <c:v>#N/A</c:v>
                </c:pt>
                <c:pt idx="3">
                  <c:v>0.26</c:v>
                </c:pt>
                <c:pt idx="4">
                  <c:v>#N/A</c:v>
                </c:pt>
                <c:pt idx="5">
                  <c:v>0.23</c:v>
                </c:pt>
                <c:pt idx="6">
                  <c:v>#N/A</c:v>
                </c:pt>
                <c:pt idx="7">
                  <c:v>0.34</c:v>
                </c:pt>
                <c:pt idx="8">
                  <c:v>#N/A</c:v>
                </c:pt>
                <c:pt idx="9">
                  <c:v>0.02</c:v>
                </c:pt>
              </c:numCache>
            </c:numRef>
          </c:val>
          <c:extLst>
            <c:ext xmlns:c16="http://schemas.microsoft.com/office/drawing/2014/chart" uri="{C3380CC4-5D6E-409C-BE32-E72D297353CC}">
              <c16:uniqueId val="{00000000-38B8-4DB0-BF4F-0CD715B8F95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8B8-4DB0-BF4F-0CD715B8F95C}"/>
            </c:ext>
          </c:extLst>
        </c:ser>
        <c:ser>
          <c:idx val="2"/>
          <c:order val="2"/>
          <c:tx>
            <c:strRef>
              <c:f>データシート!$A$29</c:f>
              <c:strCache>
                <c:ptCount val="1"/>
                <c:pt idx="0">
                  <c:v>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3.79</c:v>
                </c:pt>
                <c:pt idx="2">
                  <c:v>#N/A</c:v>
                </c:pt>
                <c:pt idx="3">
                  <c:v>3.5</c:v>
                </c:pt>
                <c:pt idx="4">
                  <c:v>#N/A</c:v>
                </c:pt>
                <c:pt idx="5">
                  <c:v>2.56</c:v>
                </c:pt>
                <c:pt idx="6">
                  <c:v>#N/A</c:v>
                </c:pt>
                <c:pt idx="7">
                  <c:v>1.26</c:v>
                </c:pt>
                <c:pt idx="8">
                  <c:v>#N/A</c:v>
                </c:pt>
                <c:pt idx="9">
                  <c:v>7.0000000000000007E-2</c:v>
                </c:pt>
              </c:numCache>
            </c:numRef>
          </c:val>
          <c:extLst>
            <c:ext xmlns:c16="http://schemas.microsoft.com/office/drawing/2014/chart" uri="{C3380CC4-5D6E-409C-BE32-E72D297353CC}">
              <c16:uniqueId val="{00000002-38B8-4DB0-BF4F-0CD715B8F95C}"/>
            </c:ext>
          </c:extLst>
        </c:ser>
        <c:ser>
          <c:idx val="3"/>
          <c:order val="3"/>
          <c:tx>
            <c:strRef>
              <c:f>データシート!$A$30</c:f>
              <c:strCache>
                <c:ptCount val="1"/>
                <c:pt idx="0">
                  <c:v>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0.28999999999999998</c:v>
                </c:pt>
              </c:numCache>
            </c:numRef>
          </c:val>
          <c:extLst>
            <c:ext xmlns:c16="http://schemas.microsoft.com/office/drawing/2014/chart" uri="{C3380CC4-5D6E-409C-BE32-E72D297353CC}">
              <c16:uniqueId val="{00000003-38B8-4DB0-BF4F-0CD715B8F95C}"/>
            </c:ext>
          </c:extLst>
        </c:ser>
        <c:ser>
          <c:idx val="4"/>
          <c:order val="4"/>
          <c:tx>
            <c:strRef>
              <c:f>データシート!$A$31</c:f>
              <c:strCache>
                <c:ptCount val="1"/>
                <c:pt idx="0">
                  <c:v>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0.3</c:v>
                </c:pt>
              </c:numCache>
            </c:numRef>
          </c:val>
          <c:extLst>
            <c:ext xmlns:c16="http://schemas.microsoft.com/office/drawing/2014/chart" uri="{C3380CC4-5D6E-409C-BE32-E72D297353CC}">
              <c16:uniqueId val="{00000004-38B8-4DB0-BF4F-0CD715B8F95C}"/>
            </c:ext>
          </c:extLst>
        </c:ser>
        <c:ser>
          <c:idx val="5"/>
          <c:order val="5"/>
          <c:tx>
            <c:strRef>
              <c:f>データシート!$A$32</c:f>
              <c:strCache>
                <c:ptCount val="1"/>
                <c:pt idx="0">
                  <c:v>ラベンダーハイツ事業特別会計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0.18</c:v>
                </c:pt>
                <c:pt idx="2">
                  <c:v>#N/A</c:v>
                </c:pt>
                <c:pt idx="3">
                  <c:v>0.25</c:v>
                </c:pt>
                <c:pt idx="4">
                  <c:v>#N/A</c:v>
                </c:pt>
                <c:pt idx="5">
                  <c:v>0.13</c:v>
                </c:pt>
                <c:pt idx="6">
                  <c:v>#N/A</c:v>
                </c:pt>
                <c:pt idx="7">
                  <c:v>0.06</c:v>
                </c:pt>
                <c:pt idx="8">
                  <c:v>#N/A</c:v>
                </c:pt>
                <c:pt idx="9">
                  <c:v>0.46</c:v>
                </c:pt>
              </c:numCache>
            </c:numRef>
          </c:val>
          <c:extLst>
            <c:ext xmlns:c16="http://schemas.microsoft.com/office/drawing/2014/chart" uri="{C3380CC4-5D6E-409C-BE32-E72D297353CC}">
              <c16:uniqueId val="{00000005-38B8-4DB0-BF4F-0CD715B8F95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1.25</c:v>
                </c:pt>
                <c:pt idx="2">
                  <c:v>#N/A</c:v>
                </c:pt>
                <c:pt idx="3">
                  <c:v>1.63</c:v>
                </c:pt>
                <c:pt idx="4">
                  <c:v>#N/A</c:v>
                </c:pt>
                <c:pt idx="5">
                  <c:v>2.37</c:v>
                </c:pt>
                <c:pt idx="6">
                  <c:v>#N/A</c:v>
                </c:pt>
                <c:pt idx="7">
                  <c:v>1.4</c:v>
                </c:pt>
                <c:pt idx="8">
                  <c:v>#N/A</c:v>
                </c:pt>
                <c:pt idx="9">
                  <c:v>1.18</c:v>
                </c:pt>
              </c:numCache>
            </c:numRef>
          </c:val>
          <c:extLst>
            <c:ext xmlns:c16="http://schemas.microsoft.com/office/drawing/2014/chart" uri="{C3380CC4-5D6E-409C-BE32-E72D297353CC}">
              <c16:uniqueId val="{00000006-38B8-4DB0-BF4F-0CD715B8F95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1.97</c:v>
                </c:pt>
                <c:pt idx="2">
                  <c:v>#N/A</c:v>
                </c:pt>
                <c:pt idx="3">
                  <c:v>1.2</c:v>
                </c:pt>
                <c:pt idx="4">
                  <c:v>#N/A</c:v>
                </c:pt>
                <c:pt idx="5">
                  <c:v>1.53</c:v>
                </c:pt>
                <c:pt idx="6">
                  <c:v>#N/A</c:v>
                </c:pt>
                <c:pt idx="7">
                  <c:v>1.61</c:v>
                </c:pt>
                <c:pt idx="8">
                  <c:v>#N/A</c:v>
                </c:pt>
                <c:pt idx="9">
                  <c:v>1.71</c:v>
                </c:pt>
              </c:numCache>
            </c:numRef>
          </c:val>
          <c:extLst>
            <c:ext xmlns:c16="http://schemas.microsoft.com/office/drawing/2014/chart" uri="{C3380CC4-5D6E-409C-BE32-E72D297353CC}">
              <c16:uniqueId val="{00000007-38B8-4DB0-BF4F-0CD715B8F95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9.51</c:v>
                </c:pt>
                <c:pt idx="2">
                  <c:v>#N/A</c:v>
                </c:pt>
                <c:pt idx="3">
                  <c:v>9.9700000000000006</c:v>
                </c:pt>
                <c:pt idx="4">
                  <c:v>#N/A</c:v>
                </c:pt>
                <c:pt idx="5">
                  <c:v>11.14</c:v>
                </c:pt>
                <c:pt idx="6">
                  <c:v>#N/A</c:v>
                </c:pt>
                <c:pt idx="7">
                  <c:v>8.07</c:v>
                </c:pt>
                <c:pt idx="8">
                  <c:v>#N/A</c:v>
                </c:pt>
                <c:pt idx="9">
                  <c:v>4.79</c:v>
                </c:pt>
              </c:numCache>
            </c:numRef>
          </c:val>
          <c:extLst>
            <c:ext xmlns:c16="http://schemas.microsoft.com/office/drawing/2014/chart" uri="{C3380CC4-5D6E-409C-BE32-E72D297353CC}">
              <c16:uniqueId val="{00000008-38B8-4DB0-BF4F-0CD715B8F95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9.2100000000000009</c:v>
                </c:pt>
                <c:pt idx="2">
                  <c:v>#N/A</c:v>
                </c:pt>
                <c:pt idx="3">
                  <c:v>9.3000000000000007</c:v>
                </c:pt>
                <c:pt idx="4">
                  <c:v>#N/A</c:v>
                </c:pt>
                <c:pt idx="5">
                  <c:v>10.46</c:v>
                </c:pt>
                <c:pt idx="6">
                  <c:v>#N/A</c:v>
                </c:pt>
                <c:pt idx="7">
                  <c:v>11.4</c:v>
                </c:pt>
                <c:pt idx="8">
                  <c:v>#N/A</c:v>
                </c:pt>
                <c:pt idx="9">
                  <c:v>12.16</c:v>
                </c:pt>
              </c:numCache>
            </c:numRef>
          </c:val>
          <c:extLst>
            <c:ext xmlns:c16="http://schemas.microsoft.com/office/drawing/2014/chart" uri="{C3380CC4-5D6E-409C-BE32-E72D297353CC}">
              <c16:uniqueId val="{00000009-38B8-4DB0-BF4F-0CD715B8F95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687</c:v>
                </c:pt>
                <c:pt idx="5">
                  <c:v>641</c:v>
                </c:pt>
                <c:pt idx="8">
                  <c:v>601</c:v>
                </c:pt>
                <c:pt idx="11">
                  <c:v>578</c:v>
                </c:pt>
                <c:pt idx="14">
                  <c:v>529</c:v>
                </c:pt>
              </c:numCache>
            </c:numRef>
          </c:val>
          <c:extLst>
            <c:ext xmlns:c16="http://schemas.microsoft.com/office/drawing/2014/chart" uri="{C3380CC4-5D6E-409C-BE32-E72D297353CC}">
              <c16:uniqueId val="{00000000-864E-42DE-8DC5-A686D817C8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64E-42DE-8DC5-A686D817C8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64E-42DE-8DC5-A686D817C8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c:v>
                </c:pt>
                <c:pt idx="3">
                  <c:v>17</c:v>
                </c:pt>
                <c:pt idx="6">
                  <c:v>16</c:v>
                </c:pt>
                <c:pt idx="9">
                  <c:v>18</c:v>
                </c:pt>
                <c:pt idx="12">
                  <c:v>18</c:v>
                </c:pt>
              </c:numCache>
            </c:numRef>
          </c:val>
          <c:extLst>
            <c:ext xmlns:c16="http://schemas.microsoft.com/office/drawing/2014/chart" uri="{C3380CC4-5D6E-409C-BE32-E72D297353CC}">
              <c16:uniqueId val="{00000003-864E-42DE-8DC5-A686D817C8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158</c:v>
                </c:pt>
                <c:pt idx="3">
                  <c:v>165</c:v>
                </c:pt>
                <c:pt idx="6">
                  <c:v>190</c:v>
                </c:pt>
                <c:pt idx="9">
                  <c:v>179</c:v>
                </c:pt>
                <c:pt idx="12">
                  <c:v>122</c:v>
                </c:pt>
              </c:numCache>
            </c:numRef>
          </c:val>
          <c:extLst>
            <c:ext xmlns:c16="http://schemas.microsoft.com/office/drawing/2014/chart" uri="{C3380CC4-5D6E-409C-BE32-E72D297353CC}">
              <c16:uniqueId val="{00000004-864E-42DE-8DC5-A686D817C8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4E-42DE-8DC5-A686D817C8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64E-42DE-8DC5-A686D817C8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785</c:v>
                </c:pt>
                <c:pt idx="3">
                  <c:v>801</c:v>
                </c:pt>
                <c:pt idx="6">
                  <c:v>777</c:v>
                </c:pt>
                <c:pt idx="9">
                  <c:v>748</c:v>
                </c:pt>
                <c:pt idx="12">
                  <c:v>713</c:v>
                </c:pt>
              </c:numCache>
            </c:numRef>
          </c:val>
          <c:extLst>
            <c:ext xmlns:c16="http://schemas.microsoft.com/office/drawing/2014/chart" uri="{C3380CC4-5D6E-409C-BE32-E72D297353CC}">
              <c16:uniqueId val="{00000007-864E-42DE-8DC5-A686D817C88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268</c:v>
                </c:pt>
                <c:pt idx="2">
                  <c:v>#N/A</c:v>
                </c:pt>
                <c:pt idx="3">
                  <c:v>#N/A</c:v>
                </c:pt>
                <c:pt idx="4">
                  <c:v>342</c:v>
                </c:pt>
                <c:pt idx="5">
                  <c:v>#N/A</c:v>
                </c:pt>
                <c:pt idx="6">
                  <c:v>#N/A</c:v>
                </c:pt>
                <c:pt idx="7">
                  <c:v>382</c:v>
                </c:pt>
                <c:pt idx="8">
                  <c:v>#N/A</c:v>
                </c:pt>
                <c:pt idx="9">
                  <c:v>#N/A</c:v>
                </c:pt>
                <c:pt idx="10">
                  <c:v>367</c:v>
                </c:pt>
                <c:pt idx="11">
                  <c:v>#N/A</c:v>
                </c:pt>
                <c:pt idx="12">
                  <c:v>#N/A</c:v>
                </c:pt>
                <c:pt idx="13">
                  <c:v>324</c:v>
                </c:pt>
                <c:pt idx="14">
                  <c:v>#N/A</c:v>
                </c:pt>
              </c:numCache>
            </c:numRef>
          </c:val>
          <c:smooth val="0"/>
          <c:extLst>
            <c:ext xmlns:c16="http://schemas.microsoft.com/office/drawing/2014/chart" uri="{C3380CC4-5D6E-409C-BE32-E72D297353CC}">
              <c16:uniqueId val="{00000008-864E-42DE-8DC5-A686D817C88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5489</c:v>
                </c:pt>
                <c:pt idx="5">
                  <c:v>5131</c:v>
                </c:pt>
                <c:pt idx="8">
                  <c:v>4776</c:v>
                </c:pt>
                <c:pt idx="11">
                  <c:v>4365</c:v>
                </c:pt>
                <c:pt idx="14">
                  <c:v>4071</c:v>
                </c:pt>
              </c:numCache>
            </c:numRef>
          </c:val>
          <c:extLst>
            <c:ext xmlns:c16="http://schemas.microsoft.com/office/drawing/2014/chart" uri="{C3380CC4-5D6E-409C-BE32-E72D297353CC}">
              <c16:uniqueId val="{00000000-0955-4915-AA9F-0F9258C8F4A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987</c:v>
                </c:pt>
                <c:pt idx="5">
                  <c:v>922</c:v>
                </c:pt>
                <c:pt idx="8">
                  <c:v>837</c:v>
                </c:pt>
                <c:pt idx="11">
                  <c:v>792</c:v>
                </c:pt>
                <c:pt idx="14">
                  <c:v>749</c:v>
                </c:pt>
              </c:numCache>
            </c:numRef>
          </c:val>
          <c:extLst>
            <c:ext xmlns:c16="http://schemas.microsoft.com/office/drawing/2014/chart" uri="{C3380CC4-5D6E-409C-BE32-E72D297353CC}">
              <c16:uniqueId val="{00000001-0955-4915-AA9F-0F9258C8F4A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2661</c:v>
                </c:pt>
                <c:pt idx="5">
                  <c:v>3318</c:v>
                </c:pt>
                <c:pt idx="8">
                  <c:v>3684</c:v>
                </c:pt>
                <c:pt idx="11">
                  <c:v>4031</c:v>
                </c:pt>
                <c:pt idx="14">
                  <c:v>4104</c:v>
                </c:pt>
              </c:numCache>
            </c:numRef>
          </c:val>
          <c:extLst>
            <c:ext xmlns:c16="http://schemas.microsoft.com/office/drawing/2014/chart" uri="{C3380CC4-5D6E-409C-BE32-E72D297353CC}">
              <c16:uniqueId val="{00000002-0955-4915-AA9F-0F9258C8F4A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955-4915-AA9F-0F9258C8F4A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955-4915-AA9F-0F9258C8F4A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955-4915-AA9F-0F9258C8F4A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897</c:v>
                </c:pt>
                <c:pt idx="3">
                  <c:v>922</c:v>
                </c:pt>
                <c:pt idx="6">
                  <c:v>888</c:v>
                </c:pt>
                <c:pt idx="9">
                  <c:v>752</c:v>
                </c:pt>
                <c:pt idx="12">
                  <c:v>801</c:v>
                </c:pt>
              </c:numCache>
            </c:numRef>
          </c:val>
          <c:extLst>
            <c:ext xmlns:c16="http://schemas.microsoft.com/office/drawing/2014/chart" uri="{C3380CC4-5D6E-409C-BE32-E72D297353CC}">
              <c16:uniqueId val="{00000006-0955-4915-AA9F-0F9258C8F4A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99</c:v>
                </c:pt>
                <c:pt idx="3">
                  <c:v>84</c:v>
                </c:pt>
                <c:pt idx="6">
                  <c:v>68</c:v>
                </c:pt>
                <c:pt idx="9">
                  <c:v>51</c:v>
                </c:pt>
                <c:pt idx="12">
                  <c:v>35</c:v>
                </c:pt>
              </c:numCache>
            </c:numRef>
          </c:val>
          <c:extLst>
            <c:ext xmlns:c16="http://schemas.microsoft.com/office/drawing/2014/chart" uri="{C3380CC4-5D6E-409C-BE32-E72D297353CC}">
              <c16:uniqueId val="{00000007-0955-4915-AA9F-0F9258C8F4A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1829</c:v>
                </c:pt>
                <c:pt idx="3">
                  <c:v>1676</c:v>
                </c:pt>
                <c:pt idx="6">
                  <c:v>1747</c:v>
                </c:pt>
                <c:pt idx="9">
                  <c:v>2164</c:v>
                </c:pt>
                <c:pt idx="12">
                  <c:v>3948</c:v>
                </c:pt>
              </c:numCache>
            </c:numRef>
          </c:val>
          <c:extLst>
            <c:ext xmlns:c16="http://schemas.microsoft.com/office/drawing/2014/chart" uri="{C3380CC4-5D6E-409C-BE32-E72D297353CC}">
              <c16:uniqueId val="{00000008-0955-4915-AA9F-0F9258C8F4A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955-4915-AA9F-0F9258C8F4A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7684</c:v>
                </c:pt>
                <c:pt idx="3">
                  <c:v>7428</c:v>
                </c:pt>
                <c:pt idx="6">
                  <c:v>7486</c:v>
                </c:pt>
                <c:pt idx="9">
                  <c:v>7704</c:v>
                </c:pt>
                <c:pt idx="12">
                  <c:v>7333</c:v>
                </c:pt>
              </c:numCache>
            </c:numRef>
          </c:val>
          <c:extLst>
            <c:ext xmlns:c16="http://schemas.microsoft.com/office/drawing/2014/chart" uri="{C3380CC4-5D6E-409C-BE32-E72D297353CC}">
              <c16:uniqueId val="{0000000A-0955-4915-AA9F-0F9258C8F4A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1371</c:v>
                </c:pt>
                <c:pt idx="2">
                  <c:v>#N/A</c:v>
                </c:pt>
                <c:pt idx="3">
                  <c:v>#N/A</c:v>
                </c:pt>
                <c:pt idx="4">
                  <c:v>739</c:v>
                </c:pt>
                <c:pt idx="5">
                  <c:v>#N/A</c:v>
                </c:pt>
                <c:pt idx="6">
                  <c:v>#N/A</c:v>
                </c:pt>
                <c:pt idx="7">
                  <c:v>892</c:v>
                </c:pt>
                <c:pt idx="8">
                  <c:v>#N/A</c:v>
                </c:pt>
                <c:pt idx="9">
                  <c:v>#N/A</c:v>
                </c:pt>
                <c:pt idx="10">
                  <c:v>1484</c:v>
                </c:pt>
                <c:pt idx="11">
                  <c:v>#N/A</c:v>
                </c:pt>
                <c:pt idx="12">
                  <c:v>#N/A</c:v>
                </c:pt>
                <c:pt idx="13">
                  <c:v>3192</c:v>
                </c:pt>
                <c:pt idx="14">
                  <c:v>#N/A</c:v>
                </c:pt>
              </c:numCache>
            </c:numRef>
          </c:val>
          <c:smooth val="0"/>
          <c:extLst>
            <c:ext xmlns:c16="http://schemas.microsoft.com/office/drawing/2014/chart" uri="{C3380CC4-5D6E-409C-BE32-E72D297353CC}">
              <c16:uniqueId val="{0000000B-0955-4915-AA9F-0F9258C8F4A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624</c:v>
                </c:pt>
                <c:pt idx="1">
                  <c:v>624</c:v>
                </c:pt>
                <c:pt idx="2">
                  <c:v>625</c:v>
                </c:pt>
              </c:numCache>
            </c:numRef>
          </c:val>
          <c:extLst>
            <c:ext xmlns:c16="http://schemas.microsoft.com/office/drawing/2014/chart" uri="{C3380CC4-5D6E-409C-BE32-E72D297353CC}">
              <c16:uniqueId val="{00000000-1543-4924-885C-0F006DD3791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456</c:v>
                </c:pt>
                <c:pt idx="1">
                  <c:v>736</c:v>
                </c:pt>
                <c:pt idx="2">
                  <c:v>838</c:v>
                </c:pt>
              </c:numCache>
            </c:numRef>
          </c:val>
          <c:extLst>
            <c:ext xmlns:c16="http://schemas.microsoft.com/office/drawing/2014/chart" uri="{C3380CC4-5D6E-409C-BE32-E72D297353CC}">
              <c16:uniqueId val="{00000001-1543-4924-885C-0F006DD3791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2265</c:v>
                </c:pt>
                <c:pt idx="1">
                  <c:v>2336</c:v>
                </c:pt>
                <c:pt idx="2">
                  <c:v>2307</c:v>
                </c:pt>
              </c:numCache>
            </c:numRef>
          </c:val>
          <c:extLst>
            <c:ext xmlns:c16="http://schemas.microsoft.com/office/drawing/2014/chart" uri="{C3380CC4-5D6E-409C-BE32-E72D297353CC}">
              <c16:uniqueId val="{00000002-1543-4924-885C-0F006DD3791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北海道上富良野町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■元利償還金・・・一般会計、企業会計における元利償還金が、大型公共整備事業の実施等により今後上昇する見込みである。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■公営企業債の元利償還金に対する繰入・・・町立病院建設に伴い、今後上昇傾向にある。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■組合等が起こした地方債の元利償還金に対する負担金等・・・緊急車両等の更新により増加傾向で推移している。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■債務負担行為に基づく支出額・・・増加見込みはない。</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■算入公債費等・・・算入公債費等についてはほぼ同水準で推移している。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■実質公債費比率の分子・・・上記等の要因により今後増加する見込みである。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減債基金については、高利率の起債の満期一括償還を平成</a:t>
          </a:r>
          <a:r>
            <a:rPr lang="en-US" altLang="ja-JP" sz="1100" b="0" i="0">
              <a:solidFill>
                <a:schemeClr val="dk1"/>
              </a:solidFill>
              <a:effectLst/>
              <a:latin typeface="+mn-lt"/>
              <a:ea typeface="+mn-ea"/>
              <a:cs typeface="+mn-cs"/>
            </a:rPr>
            <a:t>21</a:t>
          </a:r>
          <a:r>
            <a:rPr lang="ja-JP" altLang="ja-JP" sz="1100" b="0" i="0">
              <a:solidFill>
                <a:schemeClr val="dk1"/>
              </a:solidFill>
              <a:effectLst/>
              <a:latin typeface="+mn-lt"/>
              <a:ea typeface="+mn-ea"/>
              <a:cs typeface="+mn-cs"/>
            </a:rPr>
            <a:t>年度までに行い、その後は利用していない。積立については、預金利子のみ。</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北海道上富良野町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900" b="0" i="0" baseline="0">
              <a:solidFill>
                <a:schemeClr val="dk1"/>
              </a:solidFill>
              <a:effectLst/>
              <a:latin typeface="+mn-lt"/>
              <a:ea typeface="+mn-ea"/>
              <a:cs typeface="+mn-cs"/>
            </a:rPr>
            <a:t>■一般会計等に係る地方債の現在高・・・起債の新規発行を抑制し、</a:t>
          </a:r>
          <a:r>
            <a:rPr lang="ja-JP" altLang="ja-JP" sz="900">
              <a:solidFill>
                <a:schemeClr val="dk1"/>
              </a:solidFill>
              <a:effectLst/>
              <a:latin typeface="+mn-lt"/>
              <a:ea typeface="+mn-ea"/>
              <a:cs typeface="+mn-cs"/>
            </a:rPr>
            <a:t>大型公共整備事業償還の完了により減少してきたが</a:t>
          </a:r>
          <a:r>
            <a:rPr lang="ja-JP" altLang="en-US" sz="900">
              <a:solidFill>
                <a:schemeClr val="dk1"/>
              </a:solidFill>
              <a:effectLst/>
              <a:latin typeface="+mn-lt"/>
              <a:ea typeface="+mn-ea"/>
              <a:cs typeface="+mn-cs"/>
            </a:rPr>
            <a:t>こ</a:t>
          </a:r>
          <a:r>
            <a:rPr lang="ja-JP" altLang="ja-JP" sz="900">
              <a:solidFill>
                <a:schemeClr val="dk1"/>
              </a:solidFill>
              <a:effectLst/>
              <a:latin typeface="+mn-lt"/>
              <a:ea typeface="+mn-ea"/>
              <a:cs typeface="+mn-cs"/>
            </a:rPr>
            <a:t>どもセンター建設事業に係る起債の新規発行により増加している。</a:t>
          </a:r>
          <a:endParaRPr lang="ja-JP" altLang="ja-JP" sz="1050">
            <a:effectLst/>
          </a:endParaRPr>
        </a:p>
        <a:p>
          <a:pPr rtl="0" eaLnBrk="1" fontAlgn="auto" latinLnBrk="0" hangingPunct="1"/>
          <a:r>
            <a:rPr lang="ja-JP" altLang="ja-JP" sz="900" b="0" i="0" baseline="0">
              <a:solidFill>
                <a:schemeClr val="dk1"/>
              </a:solidFill>
              <a:effectLst/>
              <a:latin typeface="+mn-lt"/>
              <a:ea typeface="+mn-ea"/>
              <a:cs typeface="+mn-cs"/>
            </a:rPr>
            <a:t>■債務負担行為に基づく支出予定額・・・近年、新たな事業を行っていない。</a:t>
          </a:r>
          <a:endParaRPr lang="ja-JP" altLang="ja-JP" sz="1050">
            <a:effectLst/>
          </a:endParaRPr>
        </a:p>
        <a:p>
          <a:pPr rtl="0"/>
          <a:r>
            <a:rPr lang="ja-JP" altLang="ja-JP" sz="900" b="0" i="0" baseline="0">
              <a:solidFill>
                <a:schemeClr val="dk1"/>
              </a:solidFill>
              <a:effectLst/>
              <a:latin typeface="+mn-lt"/>
              <a:ea typeface="+mn-ea"/>
              <a:cs typeface="+mn-cs"/>
            </a:rPr>
            <a:t>■公営企業債の元利償還金に対する繰入金・・・町立病院改築整備事業に係る起債の新規発行により増加しており今後も増加する見込みである。</a:t>
          </a:r>
          <a:endParaRPr lang="ja-JP" altLang="ja-JP" sz="1050">
            <a:effectLst/>
          </a:endParaRPr>
        </a:p>
        <a:p>
          <a:pPr rtl="0"/>
          <a:r>
            <a:rPr lang="ja-JP" altLang="ja-JP" sz="900" b="0" i="0" baseline="0">
              <a:solidFill>
                <a:schemeClr val="dk1"/>
              </a:solidFill>
              <a:effectLst/>
              <a:latin typeface="+mn-lt"/>
              <a:ea typeface="+mn-ea"/>
              <a:cs typeface="+mn-cs"/>
            </a:rPr>
            <a:t>■組合等負担金等見込額・・・主に富良野広域連合の負担金であり、ほぼ横ばいで推移している</a:t>
          </a:r>
          <a:r>
            <a:rPr lang="ja-JP" altLang="en-US" sz="900" b="0" i="0" baseline="0">
              <a:solidFill>
                <a:schemeClr val="dk1"/>
              </a:solidFill>
              <a:effectLst/>
              <a:latin typeface="+mn-lt"/>
              <a:ea typeface="+mn-ea"/>
              <a:cs typeface="+mn-cs"/>
            </a:rPr>
            <a:t>が、今後消防指令台整備があるため増加する見込みである</a:t>
          </a:r>
          <a:r>
            <a:rPr lang="ja-JP" altLang="ja-JP" sz="900" b="0" i="0" baseline="0">
              <a:solidFill>
                <a:schemeClr val="dk1"/>
              </a:solidFill>
              <a:effectLst/>
              <a:latin typeface="+mn-lt"/>
              <a:ea typeface="+mn-ea"/>
              <a:cs typeface="+mn-cs"/>
            </a:rPr>
            <a:t>。</a:t>
          </a:r>
          <a:endParaRPr lang="ja-JP" altLang="ja-JP" sz="1050">
            <a:effectLst/>
          </a:endParaRPr>
        </a:p>
        <a:p>
          <a:pPr rtl="0"/>
          <a:r>
            <a:rPr lang="ja-JP" altLang="ja-JP" sz="900" b="0" i="0" baseline="0">
              <a:solidFill>
                <a:schemeClr val="dk1"/>
              </a:solidFill>
              <a:effectLst/>
              <a:latin typeface="+mn-lt"/>
              <a:ea typeface="+mn-ea"/>
              <a:cs typeface="+mn-cs"/>
            </a:rPr>
            <a:t>■退職手当負担見込額・・・職員適正化計画に基づく職員採用等を行っており、退職者とのバランス等からみてほぼ横ばいで推移している。</a:t>
          </a:r>
          <a:endParaRPr lang="ja-JP" altLang="ja-JP" sz="1050">
            <a:effectLst/>
          </a:endParaRPr>
        </a:p>
        <a:p>
          <a:pPr rtl="0"/>
          <a:r>
            <a:rPr lang="ja-JP" altLang="ja-JP" sz="900" b="0" i="0" baseline="0">
              <a:solidFill>
                <a:schemeClr val="dk1"/>
              </a:solidFill>
              <a:effectLst/>
              <a:latin typeface="+mn-lt"/>
              <a:ea typeface="+mn-ea"/>
              <a:cs typeface="+mn-cs"/>
            </a:rPr>
            <a:t>■充当可能基金・・予定される大型公共事業に向け積立てを行い、一定の基金残高を保っている。</a:t>
          </a:r>
          <a:endParaRPr lang="ja-JP" altLang="ja-JP" sz="1050">
            <a:effectLst/>
          </a:endParaRPr>
        </a:p>
        <a:p>
          <a:pPr rtl="0"/>
          <a:r>
            <a:rPr lang="ja-JP" altLang="ja-JP" sz="900" b="0" i="0" baseline="0">
              <a:solidFill>
                <a:schemeClr val="dk1"/>
              </a:solidFill>
              <a:effectLst/>
              <a:latin typeface="+mn-lt"/>
              <a:ea typeface="+mn-ea"/>
              <a:cs typeface="+mn-cs"/>
            </a:rPr>
            <a:t>■充当可能特定歳入・・・町営住宅使用料であり、大規模修繕等の完了により政策空家等が発生するため増減がある。</a:t>
          </a:r>
          <a:endParaRPr lang="ja-JP" altLang="ja-JP" sz="1050">
            <a:effectLst/>
          </a:endParaRPr>
        </a:p>
        <a:p>
          <a:r>
            <a:rPr lang="ja-JP" altLang="ja-JP" sz="900" b="0" i="0" baseline="0">
              <a:solidFill>
                <a:schemeClr val="dk1"/>
              </a:solidFill>
              <a:effectLst/>
              <a:latin typeface="+mn-lt"/>
              <a:ea typeface="+mn-ea"/>
              <a:cs typeface="+mn-cs"/>
            </a:rPr>
            <a:t>■基準財政需要額算入見込額・・・起債の新規発行を抑制してきていることから年々減少してきている。</a:t>
          </a:r>
          <a:endParaRPr lang="ja-JP" altLang="ja-JP" sz="105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北海道上富良野町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老朽化の進む公共施設等の改修に対する公共施設整備基金の支消、上富良野小学校空調整備事業などに対する児童生徒基金の支消など特定目的基金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百万円を支消したが、後年度の財源確保のため、ふるさと納税による寄附金を寄附者の意向に基づき事業の推進を図るため、それぞれ特定目的基金へ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百万円の積み立てを行い、基金全体の現在高は、前年度末から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基金の目的に沿い、基金の支消及び管理を行う。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公共施設整備基金・・・・・・・・・・公共施設の整備に要する経費の財源に充てるため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農業振興基金・・・・・・・・・・・・本町の農業の振興に資するため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地域福祉基金・・・・・・・・・・・・地域における福祉の増進に必要な事業に要する経費の財源に充てるため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国内外交流推進基金・・・・・・・・・本町の国際交流及び国内交流の推進を図るため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ラベンダーの里ふるさと応援基金・・・ラベンダー発祥の地としてラベンダーを核としたまちづくりに関する事業の財源に充てるため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十勝岳と共生するまちづくり応援基金・活火山十勝岳と共生するまちづくりに関する事業の財源に充てるため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児童生徒教育振興基金・・・・・・・・本町の児童生徒の健全な育成に向けた教育振興策の円滑な推進を図るため</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公共施設整備基金・・・・・・・・・・病院建設に係る繰出等のため</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239.7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百万円を支消し減少している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農業振興基金・・・・・・・・・・・・道営事業等のため</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百万円を支消したが、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45.1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百万円を積み立て増加している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地域福祉基金・・・・・・・・・・・・予防接種事業、妊婦健診事業等で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百万円を支消したが、ふるさと納税の寄附者の意向により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46.5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百万円を積み立て増加してい</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ラベンダーの里ふるさと応援基金・・・観光諸行事等のため</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百万円を支消したが、ふるさと納税の寄附者の意向により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百万円を積み立て増加している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児童生徒教育振興基金・・・・・・・・学校環境改善、図書館の図書整備等に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百万円を支消したが、ふるさと納税の寄附者の意向により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67.7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百万円を積み立て増加し</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ている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十勝岳と共生するまちづくり応援基金・郷土館整備等のため</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百万円支消したが、ふるさと納税の寄附者の意向により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132.5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百万円を積み立て増加している</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目的に沿った事業を行うため、財政状況を踏まえ積立および支消を行っていく。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基金残高の増減なし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財政調整基金に頼らない財政運営を行う予算編成を持続する。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高金利起債の繰上償還に充ててきたが、対象起債の償還完了により支消は行っていない。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令和６年度においては、後年度に償還を開始する町立病院改築整備事業に係る起債の償還のため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減債基金に頼らない財政運営を行う予算編成を持続する。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北海道上富良野町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9,706
9,577
237.10
8,799,153
8,559,958
215,688
4,499,995
7,332,591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本年度も全道平均と同等程度、類似団体平均と</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ポイント程度の差で推移しているが、これは従来から取り組んでいる行財政改革による成果が要因としてあげられる。</a:t>
          </a:r>
          <a:endParaRPr lang="ja-JP" altLang="ja-JP" sz="1400">
            <a:effectLst/>
          </a:endParaRPr>
        </a:p>
        <a:p>
          <a:r>
            <a:rPr lang="ja-JP" altLang="ja-JP" sz="1100" b="0" i="0" baseline="0">
              <a:solidFill>
                <a:schemeClr val="dk1"/>
              </a:solidFill>
              <a:effectLst/>
              <a:latin typeface="+mn-lt"/>
              <a:ea typeface="+mn-ea"/>
              <a:cs typeface="+mn-cs"/>
            </a:rPr>
            <a:t>　集中改革プランに基づき、定員管理・給与の適正化等による歳出削減を達成するなど財政調整のための基金に頼ることのない財政運営に努めてきた。</a:t>
          </a:r>
          <a:endParaRPr lang="ja-JP" altLang="ja-JP" sz="1400">
            <a:effectLst/>
          </a:endParaRPr>
        </a:p>
        <a:p>
          <a:r>
            <a:rPr lang="ja-JP" altLang="ja-JP" sz="1100" b="0" i="0" baseline="0">
              <a:solidFill>
                <a:schemeClr val="dk1"/>
              </a:solidFill>
              <a:effectLst/>
              <a:latin typeface="+mn-lt"/>
              <a:ea typeface="+mn-ea"/>
              <a:cs typeface="+mn-cs"/>
            </a:rPr>
            <a:t>今後についても「町政運営改善プラン」に基づき更なる財政の健全化を図っていく。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54504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588250"/>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54504</xdr:rowOff>
    </xdr:from>
    <xdr:to>
      <xdr:col>19</xdr:col>
      <xdr:colOff>133350</xdr:colOff>
      <xdr:row>44</xdr:row>
      <xdr:rowOff>54504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983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54504</xdr:rowOff>
    </xdr:from>
    <xdr:to>
      <xdr:col>15</xdr:col>
      <xdr:colOff>82550</xdr:colOff>
      <xdr:row>44</xdr:row>
      <xdr:rowOff>54504</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5983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54504</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58825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3704</xdr:rowOff>
    </xdr:from>
    <xdr:to>
      <xdr:col>19</xdr:col>
      <xdr:colOff>184150</xdr:colOff>
      <xdr:row>44</xdr:row>
      <xdr:rowOff>105304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90081</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33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3704</xdr:rowOff>
    </xdr:from>
    <xdr:to>
      <xdr:col>15</xdr:col>
      <xdr:colOff>133350</xdr:colOff>
      <xdr:row>44</xdr:row>
      <xdr:rowOff>105304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90081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3704</xdr:rowOff>
    </xdr:from>
    <xdr:to>
      <xdr:col>11</xdr:col>
      <xdr:colOff>82550</xdr:colOff>
      <xdr:row>44</xdr:row>
      <xdr:rowOff>105304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90081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6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行財政改革の推進により経常経費の削減に努めている。</a:t>
          </a:r>
          <a:endParaRPr lang="ja-JP" altLang="ja-JP" sz="1400">
            <a:effectLst/>
          </a:endParaRPr>
        </a:p>
        <a:p>
          <a:r>
            <a:rPr lang="ja-JP" altLang="ja-JP" sz="1100" b="0" i="0" baseline="0">
              <a:solidFill>
                <a:schemeClr val="dk1"/>
              </a:solidFill>
              <a:effectLst/>
              <a:latin typeface="+mn-lt"/>
              <a:ea typeface="+mn-ea"/>
              <a:cs typeface="+mn-cs"/>
            </a:rPr>
            <a:t>　令和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年度は歳入では、一般財源のおおくを占める地方交付税が前年比</a:t>
          </a:r>
          <a:r>
            <a:rPr lang="en-US" altLang="ja-JP" sz="1100" b="0" i="0" baseline="0">
              <a:solidFill>
                <a:schemeClr val="dk1"/>
              </a:solidFill>
              <a:effectLst/>
              <a:latin typeface="+mn-lt"/>
              <a:ea typeface="+mn-ea"/>
              <a:cs typeface="+mn-cs"/>
            </a:rPr>
            <a:t>5.6</a:t>
          </a:r>
          <a:r>
            <a:rPr lang="ja-JP" altLang="ja-JP" sz="1100" b="0" i="0" baseline="0">
              <a:solidFill>
                <a:schemeClr val="dk1"/>
              </a:solidFill>
              <a:effectLst/>
              <a:latin typeface="+mn-lt"/>
              <a:ea typeface="+mn-ea"/>
              <a:cs typeface="+mn-cs"/>
            </a:rPr>
            <a:t>ポイントの</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等により、前年に比べ</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している。</a:t>
          </a:r>
          <a:endParaRPr lang="ja-JP" altLang="ja-JP" sz="1400">
            <a:effectLst/>
          </a:endParaRPr>
        </a:p>
        <a:p>
          <a:r>
            <a:rPr lang="ja-JP" altLang="ja-JP" sz="1100" b="0" i="0" baseline="0">
              <a:solidFill>
                <a:schemeClr val="dk1"/>
              </a:solidFill>
              <a:effectLst/>
              <a:latin typeface="+mn-lt"/>
              <a:ea typeface="+mn-ea"/>
              <a:cs typeface="+mn-cs"/>
            </a:rPr>
            <a:t>　公債費については、投資的事業の抑制などから平成</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年度をピークに減少していましたが、近年集中的に整備した学校施設の改修事業や公営住宅建替により今後の公債費増加が見込まれることから、更なる行財政改革の確実な推進により全ての事務事業について評価し見直しを進めるなど、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91652</xdr:rowOff>
    </xdr:from>
    <xdr:to>
      <xdr:col>23</xdr:col>
      <xdr:colOff>133350</xdr:colOff>
      <xdr:row>64</xdr:row>
      <xdr:rowOff>155998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064452"/>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113471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86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91652</xdr:rowOff>
    </xdr:from>
    <xdr:to>
      <xdr:col>19</xdr:col>
      <xdr:colOff>133350</xdr:colOff>
      <xdr:row>64</xdr:row>
      <xdr:rowOff>107738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064452"/>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102235</xdr:rowOff>
    </xdr:from>
    <xdr:to>
      <xdr:col>15</xdr:col>
      <xdr:colOff>82550</xdr:colOff>
      <xdr:row>64</xdr:row>
      <xdr:rowOff>107738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903585"/>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102235</xdr:rowOff>
    </xdr:from>
    <xdr:to>
      <xdr:col>11</xdr:col>
      <xdr:colOff>31750</xdr:colOff>
      <xdr:row>64</xdr:row>
      <xdr:rowOff>147955</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90358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105198</xdr:rowOff>
    </xdr:from>
    <xdr:to>
      <xdr:col>23</xdr:col>
      <xdr:colOff>184150</xdr:colOff>
      <xdr:row>65</xdr:row>
      <xdr:rowOff>35348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0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121725</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92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40852</xdr:rowOff>
    </xdr:from>
    <xdr:to>
      <xdr:col>19</xdr:col>
      <xdr:colOff>184150</xdr:colOff>
      <xdr:row>64</xdr:row>
      <xdr:rowOff>142452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152629</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782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56938</xdr:rowOff>
    </xdr:from>
    <xdr:to>
      <xdr:col>15</xdr:col>
      <xdr:colOff>133350</xdr:colOff>
      <xdr:row>64</xdr:row>
      <xdr:rowOff>158538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02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168715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79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51435</xdr:rowOff>
    </xdr:from>
    <xdr:to>
      <xdr:col>11</xdr:col>
      <xdr:colOff>82550</xdr:colOff>
      <xdr:row>63</xdr:row>
      <xdr:rowOff>153035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163212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97155</xdr:rowOff>
    </xdr:from>
    <xdr:to>
      <xdr:col>7</xdr:col>
      <xdr:colOff>31750</xdr:colOff>
      <xdr:row>65</xdr:row>
      <xdr:rowOff>27305</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37482</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83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[277,282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ここ数年、行財政改革の成果により減少、横ばい傾向にあったが、物価高騰等の影響により上昇傾向にある。今後において、「町政運営改善プラン」に基づき経常経費の削減に努める。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88985</xdr:rowOff>
    </xdr:from>
    <xdr:to>
      <xdr:col>23</xdr:col>
      <xdr:colOff>133350</xdr:colOff>
      <xdr:row>83</xdr:row>
      <xdr:rowOff>127885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19335"/>
          <a:ext cx="838200" cy="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68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44597</xdr:rowOff>
    </xdr:from>
    <xdr:to>
      <xdr:col>19</xdr:col>
      <xdr:colOff>133350</xdr:colOff>
      <xdr:row>83</xdr:row>
      <xdr:rowOff>88985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74947"/>
          <a:ext cx="889000" cy="4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5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18479</xdr:rowOff>
    </xdr:from>
    <xdr:to>
      <xdr:col>15</xdr:col>
      <xdr:colOff>82550</xdr:colOff>
      <xdr:row>83</xdr:row>
      <xdr:rowOff>44597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48829"/>
          <a:ext cx="889000" cy="2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63560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5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159200</xdr:rowOff>
    </xdr:from>
    <xdr:to>
      <xdr:col>11</xdr:col>
      <xdr:colOff>31750</xdr:colOff>
      <xdr:row>83</xdr:row>
      <xdr:rowOff>18479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18100"/>
          <a:ext cx="889000" cy="3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2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35520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2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77085</xdr:rowOff>
    </xdr:from>
    <xdr:to>
      <xdr:col>23</xdr:col>
      <xdr:colOff>184150</xdr:colOff>
      <xdr:row>84</xdr:row>
      <xdr:rowOff>7235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0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49162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7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38185</xdr:rowOff>
    </xdr:from>
    <xdr:to>
      <xdr:col>19</xdr:col>
      <xdr:colOff>184150</xdr:colOff>
      <xdr:row>83</xdr:row>
      <xdr:rowOff>139785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124562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354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165247</xdr:rowOff>
    </xdr:from>
    <xdr:to>
      <xdr:col>15</xdr:col>
      <xdr:colOff>133350</xdr:colOff>
      <xdr:row>83</xdr:row>
      <xdr:rowOff>95397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2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80174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31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139129</xdr:rowOff>
    </xdr:from>
    <xdr:to>
      <xdr:col>11</xdr:col>
      <xdr:colOff>82550</xdr:colOff>
      <xdr:row>83</xdr:row>
      <xdr:rowOff>69279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9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54056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8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108400</xdr:rowOff>
    </xdr:from>
    <xdr:to>
      <xdr:col>7</xdr:col>
      <xdr:colOff>31750</xdr:colOff>
      <xdr:row>83</xdr:row>
      <xdr:rowOff>38550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6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23327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5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年度、国においては東日本大震災に対処する必要性に鑑み時限的に給与の減額支給措置を講じ、その間、町において実施する給与の独自削減については、給与本俸ではなく諸手当の削減と特別職の給与削減であり、ラスパイレス指数に影響を与えないものであるため、指数が上がっている。（平成</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年度～平成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a:t>
          </a:r>
          <a:endParaRPr lang="ja-JP" altLang="ja-JP" sz="1400">
            <a:effectLst/>
          </a:endParaRPr>
        </a:p>
        <a:p>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年度以降は、国の情勢等を勘案しながら、給与費の適正化に努めてきている。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74789</xdr:rowOff>
    </xdr:from>
    <xdr:to>
      <xdr:col>81</xdr:col>
      <xdr:colOff>44450</xdr:colOff>
      <xdr:row>87</xdr:row>
      <xdr:rowOff>91016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819489"/>
          <a:ext cx="8382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74789</xdr:rowOff>
    </xdr:from>
    <xdr:to>
      <xdr:col>77</xdr:col>
      <xdr:colOff>44450</xdr:colOff>
      <xdr:row>87</xdr:row>
      <xdr:rowOff>144639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819489"/>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23989</xdr:rowOff>
    </xdr:from>
    <xdr:to>
      <xdr:col>72</xdr:col>
      <xdr:colOff>203200</xdr:colOff>
      <xdr:row>87</xdr:row>
      <xdr:rowOff>144639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94013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23989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84630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23989</xdr:rowOff>
    </xdr:from>
    <xdr:to>
      <xdr:col>77</xdr:col>
      <xdr:colOff>95250</xdr:colOff>
      <xdr:row>86</xdr:row>
      <xdr:rowOff>125589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93839</xdr:rowOff>
    </xdr:from>
    <xdr:to>
      <xdr:col>73</xdr:col>
      <xdr:colOff>44450</xdr:colOff>
      <xdr:row>88</xdr:row>
      <xdr:rowOff>23989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8766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144639</xdr:rowOff>
    </xdr:from>
    <xdr:to>
      <xdr:col>68</xdr:col>
      <xdr:colOff>203200</xdr:colOff>
      <xdr:row>87</xdr:row>
      <xdr:rowOff>74789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59566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17</a:t>
          </a:r>
          <a:r>
            <a:rPr lang="ja-JP" altLang="ja-JP" sz="1100" b="0" i="0" baseline="0">
              <a:solidFill>
                <a:schemeClr val="dk1"/>
              </a:solidFill>
              <a:effectLst/>
              <a:latin typeface="+mn-lt"/>
              <a:ea typeface="+mn-ea"/>
              <a:cs typeface="+mn-cs"/>
            </a:rPr>
            <a:t>年度に策定した職員適正化計画</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第</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次</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により、退職者の不補充、新規職員等の抑制を行ってきている。</a:t>
          </a:r>
          <a:endParaRPr lang="ja-JP" altLang="ja-JP" sz="1400">
            <a:effectLst/>
          </a:endParaRPr>
        </a:p>
        <a:p>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年度までの</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年間で</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人の人員削減、平成</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年度から</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年間の職員適正化計画</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第</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次</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においては１年前倒しで目標を達成してきており、今後においても職員適正化計画（第</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次）により、事務事業の効率化、民間委託の推進や組織機構改革などを実施し、職員の適正化に努めていく。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109728</xdr:rowOff>
    </xdr:from>
    <xdr:to>
      <xdr:col>81</xdr:col>
      <xdr:colOff>44450</xdr:colOff>
      <xdr:row>61</xdr:row>
      <xdr:rowOff>159436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568178"/>
          <a:ext cx="838200" cy="4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114063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104419</xdr:rowOff>
    </xdr:from>
    <xdr:to>
      <xdr:col>77</xdr:col>
      <xdr:colOff>44450</xdr:colOff>
      <xdr:row>61</xdr:row>
      <xdr:rowOff>109728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62869"/>
          <a:ext cx="889000" cy="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630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104419</xdr:rowOff>
    </xdr:from>
    <xdr:to>
      <xdr:col>72</xdr:col>
      <xdr:colOff>203200</xdr:colOff>
      <xdr:row>61</xdr:row>
      <xdr:rowOff>112141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562869"/>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168470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6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104419</xdr:rowOff>
    </xdr:from>
    <xdr:to>
      <xdr:col>68</xdr:col>
      <xdr:colOff>152400</xdr:colOff>
      <xdr:row>61</xdr:row>
      <xdr:rowOff>112141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62869"/>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162679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162196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108636</xdr:rowOff>
    </xdr:from>
    <xdr:to>
      <xdr:col>81</xdr:col>
      <xdr:colOff>95250</xdr:colOff>
      <xdr:row>62</xdr:row>
      <xdr:rowOff>38786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80713</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3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58928</xdr:rowOff>
    </xdr:from>
    <xdr:to>
      <xdr:col>77</xdr:col>
      <xdr:colOff>95250</xdr:colOff>
      <xdr:row>61</xdr:row>
      <xdr:rowOff>160528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170705</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286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53619</xdr:rowOff>
    </xdr:from>
    <xdr:to>
      <xdr:col>73</xdr:col>
      <xdr:colOff>44450</xdr:colOff>
      <xdr:row>61</xdr:row>
      <xdr:rowOff>155219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1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165396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280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61341</xdr:rowOff>
    </xdr:from>
    <xdr:to>
      <xdr:col>68</xdr:col>
      <xdr:colOff>203200</xdr:colOff>
      <xdr:row>61</xdr:row>
      <xdr:rowOff>162941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1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1668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288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53619</xdr:rowOff>
    </xdr:from>
    <xdr:to>
      <xdr:col>64</xdr:col>
      <xdr:colOff>152400</xdr:colOff>
      <xdr:row>61</xdr:row>
      <xdr:rowOff>155219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51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165396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280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9</a:t>
          </a:r>
          <a:r>
            <a:rPr lang="ja-JP" altLang="ja-JP" sz="1100" b="0" i="0" baseline="0">
              <a:solidFill>
                <a:schemeClr val="dk1"/>
              </a:solidFill>
              <a:effectLst/>
              <a:latin typeface="+mn-lt"/>
              <a:ea typeface="+mn-ea"/>
              <a:cs typeface="+mn-cs"/>
            </a:rPr>
            <a:t>年度頃より実施した大規模な投資的事業（クリーンセンター建設、保健福祉総合センター建設等）に伴う起債の償還が開始されたこと、国営事業（しろがね地区）の負担金の一括償還や土地改良区への負担金が発生したことにより、類似団体より高水準となってきた。</a:t>
          </a:r>
          <a:endParaRPr lang="ja-JP" altLang="ja-JP" sz="1400">
            <a:effectLst/>
          </a:endParaRPr>
        </a:p>
        <a:p>
          <a:r>
            <a:rPr lang="ja-JP" altLang="ja-JP" sz="1100" b="0" i="0" baseline="0">
              <a:solidFill>
                <a:schemeClr val="dk1"/>
              </a:solidFill>
              <a:effectLst/>
              <a:latin typeface="+mn-lt"/>
              <a:ea typeface="+mn-ea"/>
              <a:cs typeface="+mn-cs"/>
            </a:rPr>
            <a:t>　これまでの投資的事業の抑制、高金利地方債の繰上償還等により、平成</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年度をピークに減少傾向になっていたが、今後においては、町立病院改築事業</a:t>
          </a:r>
          <a:r>
            <a:rPr lang="ja-JP" altLang="en-US" sz="1100" b="0" i="0" baseline="0">
              <a:solidFill>
                <a:schemeClr val="dk1"/>
              </a:solidFill>
              <a:effectLst/>
              <a:latin typeface="+mn-lt"/>
              <a:ea typeface="+mn-ea"/>
              <a:cs typeface="+mn-cs"/>
            </a:rPr>
            <a:t>が完了</a:t>
          </a:r>
          <a:r>
            <a:rPr lang="ja-JP" altLang="ja-JP" sz="1100" b="0" i="0" baseline="0">
              <a:solidFill>
                <a:schemeClr val="dk1"/>
              </a:solidFill>
              <a:effectLst/>
              <a:latin typeface="+mn-lt"/>
              <a:ea typeface="+mn-ea"/>
              <a:cs typeface="+mn-cs"/>
            </a:rPr>
            <a:t>し</a:t>
          </a:r>
          <a:r>
            <a:rPr lang="ja-JP" altLang="en-US" sz="1100" b="0" i="0" baseline="0">
              <a:solidFill>
                <a:schemeClr val="dk1"/>
              </a:solidFill>
              <a:effectLst/>
              <a:latin typeface="+mn-lt"/>
              <a:ea typeface="+mn-ea"/>
              <a:cs typeface="+mn-cs"/>
            </a:rPr>
            <a:t>た</a:t>
          </a:r>
          <a:r>
            <a:rPr lang="ja-JP" altLang="ja-JP" sz="1100" b="0" i="0" baseline="0">
              <a:solidFill>
                <a:schemeClr val="dk1"/>
              </a:solidFill>
              <a:effectLst/>
              <a:latin typeface="+mn-lt"/>
              <a:ea typeface="+mn-ea"/>
              <a:cs typeface="+mn-cs"/>
            </a:rPr>
            <a:t>ことから比率は上がる見込みである。</a:t>
          </a:r>
          <a:endParaRPr lang="ja-JP" altLang="ja-JP" sz="1400">
            <a:effectLst/>
          </a:endParaRPr>
        </a:p>
        <a:p>
          <a:r>
            <a:rPr lang="ja-JP" altLang="ja-JP" sz="1100" b="0" i="0" baseline="0">
              <a:solidFill>
                <a:schemeClr val="dk1"/>
              </a:solidFill>
              <a:effectLst/>
              <a:latin typeface="+mn-lt"/>
              <a:ea typeface="+mn-ea"/>
              <a:cs typeface="+mn-cs"/>
            </a:rPr>
            <a:t>　今後とも新規発行の抑制等に努めていく。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119634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12978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119634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08152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98044</xdr:rowOff>
    </xdr:from>
    <xdr:to>
      <xdr:col>72</xdr:col>
      <xdr:colOff>203200</xdr:colOff>
      <xdr:row>41</xdr:row>
      <xdr:rowOff>52070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95604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30480</xdr:rowOff>
    </xdr:from>
    <xdr:to>
      <xdr:col>68</xdr:col>
      <xdr:colOff>152400</xdr:colOff>
      <xdr:row>40</xdr:row>
      <xdr:rowOff>98044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88848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21607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68834</xdr:rowOff>
    </xdr:from>
    <xdr:to>
      <xdr:col>77</xdr:col>
      <xdr:colOff>95250</xdr:colOff>
      <xdr:row>41</xdr:row>
      <xdr:rowOff>170434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47244</xdr:rowOff>
    </xdr:from>
    <xdr:to>
      <xdr:col>68</xdr:col>
      <xdr:colOff>203200</xdr:colOff>
      <xdr:row>40</xdr:row>
      <xdr:rowOff>148844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159021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151130</xdr:rowOff>
    </xdr:from>
    <xdr:to>
      <xdr:col>64</xdr:col>
      <xdr:colOff>152400</xdr:colOff>
      <xdr:row>40</xdr:row>
      <xdr:rowOff>81280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91457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b="0" i="0" baseline="0">
              <a:solidFill>
                <a:schemeClr val="dk1"/>
              </a:solidFill>
              <a:effectLst/>
              <a:latin typeface="+mn-lt"/>
              <a:ea typeface="+mn-ea"/>
              <a:cs typeface="+mn-cs"/>
            </a:rPr>
            <a:t>　類似団体平均と比較して高い比率で推移している。</a:t>
          </a:r>
          <a:endParaRPr lang="ja-JP" altLang="ja-JP" sz="1100">
            <a:effectLst/>
          </a:endParaRPr>
        </a:p>
        <a:p>
          <a:r>
            <a:rPr lang="ja-JP" altLang="ja-JP" sz="1000" b="0" i="0" baseline="0">
              <a:solidFill>
                <a:schemeClr val="dk1"/>
              </a:solidFill>
              <a:effectLst/>
              <a:latin typeface="+mn-lt"/>
              <a:ea typeface="+mn-ea"/>
              <a:cs typeface="+mn-cs"/>
            </a:rPr>
            <a:t>　要因として、令和２年度までは、過疎指定団体でないことで他団体と比べ有利な条件での起債発行がない</a:t>
          </a:r>
          <a:r>
            <a:rPr lang="ja-JP" altLang="en-US" sz="1000" b="0" i="0" baseline="0">
              <a:solidFill>
                <a:schemeClr val="dk1"/>
              </a:solidFill>
              <a:effectLst/>
              <a:latin typeface="+mn-lt"/>
              <a:ea typeface="+mn-ea"/>
              <a:cs typeface="+mn-cs"/>
            </a:rPr>
            <a:t>中</a:t>
          </a:r>
          <a:r>
            <a:rPr lang="ja-JP" altLang="ja-JP" sz="1000" b="0" i="0" baseline="0">
              <a:solidFill>
                <a:schemeClr val="dk1"/>
              </a:solidFill>
              <a:effectLst/>
              <a:latin typeface="+mn-lt"/>
              <a:ea typeface="+mn-ea"/>
              <a:cs typeface="+mn-cs"/>
            </a:rPr>
            <a:t>で、インフラ等の整備を行ってきていることが要因として挙げられる。</a:t>
          </a:r>
          <a:endParaRPr lang="ja-JP" altLang="ja-JP" sz="1100">
            <a:effectLst/>
          </a:endParaRPr>
        </a:p>
        <a:p>
          <a:r>
            <a:rPr lang="ja-JP" altLang="ja-JP" sz="1000" b="0" i="0" baseline="0">
              <a:solidFill>
                <a:schemeClr val="dk1"/>
              </a:solidFill>
              <a:effectLst/>
              <a:latin typeface="+mn-lt"/>
              <a:ea typeface="+mn-ea"/>
              <a:cs typeface="+mn-cs"/>
            </a:rPr>
            <a:t>　昨年と比較すると</a:t>
          </a:r>
          <a:r>
            <a:rPr lang="en-US" altLang="ja-JP" sz="1000" b="0" i="0" baseline="0">
              <a:solidFill>
                <a:schemeClr val="dk1"/>
              </a:solidFill>
              <a:effectLst/>
              <a:latin typeface="+mn-lt"/>
              <a:ea typeface="+mn-ea"/>
              <a:cs typeface="+mn-cs"/>
            </a:rPr>
            <a:t>41.5</a:t>
          </a:r>
          <a:r>
            <a:rPr lang="ja-JP" altLang="ja-JP" sz="1000" b="0" i="0" baseline="0">
              <a:solidFill>
                <a:schemeClr val="dk1"/>
              </a:solidFill>
              <a:effectLst/>
              <a:latin typeface="+mn-lt"/>
              <a:ea typeface="+mn-ea"/>
              <a:cs typeface="+mn-cs"/>
            </a:rPr>
            <a:t>％増加しているが、平成</a:t>
          </a:r>
          <a:r>
            <a:rPr lang="en-US" altLang="ja-JP" sz="1000" b="0" i="0" baseline="0">
              <a:solidFill>
                <a:schemeClr val="dk1"/>
              </a:solidFill>
              <a:effectLst/>
              <a:latin typeface="+mn-lt"/>
              <a:ea typeface="+mn-ea"/>
              <a:cs typeface="+mn-cs"/>
            </a:rPr>
            <a:t>25</a:t>
          </a:r>
          <a:r>
            <a:rPr lang="ja-JP" altLang="ja-JP" sz="1000" b="0" i="0" baseline="0">
              <a:solidFill>
                <a:schemeClr val="dk1"/>
              </a:solidFill>
              <a:effectLst/>
              <a:latin typeface="+mn-lt"/>
              <a:ea typeface="+mn-ea"/>
              <a:cs typeface="+mn-cs"/>
            </a:rPr>
            <a:t>年から実施している老朽公共施設の改修等および町立病院建設事業等の大型事業における起債の新規発行により、一定程度の公債費は見込まれるため、今後においても抑制を図る中で、緊急度、住民ニーズを的確に把握した事業の選択により、起債に大きく頼ることのない財政運営に努めていく。</a:t>
          </a:r>
          <a:endParaRPr lang="ja-JP" altLang="ja-JP" sz="11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70815</xdr:rowOff>
    </xdr:from>
    <xdr:to>
      <xdr:col>81</xdr:col>
      <xdr:colOff>44450</xdr:colOff>
      <xdr:row>18</xdr:row>
      <xdr:rowOff>128473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2814015"/>
          <a:ext cx="838200" cy="40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97485</xdr:rowOff>
    </xdr:from>
    <xdr:to>
      <xdr:col>77</xdr:col>
      <xdr:colOff>44450</xdr:colOff>
      <xdr:row>16</xdr:row>
      <xdr:rowOff>70815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2669235"/>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57912</xdr:rowOff>
    </xdr:from>
    <xdr:to>
      <xdr:col>72</xdr:col>
      <xdr:colOff>203200</xdr:colOff>
      <xdr:row>15</xdr:row>
      <xdr:rowOff>97485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4401800" y="2629662"/>
          <a:ext cx="889000" cy="3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57912</xdr:rowOff>
    </xdr:from>
    <xdr:to>
      <xdr:col>68</xdr:col>
      <xdr:colOff>152400</xdr:colOff>
      <xdr:row>16</xdr:row>
      <xdr:rowOff>63094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629662"/>
          <a:ext cx="889000" cy="17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66599</xdr:rowOff>
    </xdr:from>
    <xdr:to>
      <xdr:col>68</xdr:col>
      <xdr:colOff>203200</xdr:colOff>
      <xdr:row>14</xdr:row>
      <xdr:rowOff>168199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77673</xdr:rowOff>
    </xdr:from>
    <xdr:to>
      <xdr:col>81</xdr:col>
      <xdr:colOff>95250</xdr:colOff>
      <xdr:row>19</xdr:row>
      <xdr:rowOff>7823</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316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49750</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3135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20015</xdr:rowOff>
    </xdr:from>
    <xdr:to>
      <xdr:col>77</xdr:col>
      <xdr:colOff>95250</xdr:colOff>
      <xdr:row>16</xdr:row>
      <xdr:rowOff>121615</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76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106392</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849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46685</xdr:rowOff>
    </xdr:from>
    <xdr:to>
      <xdr:col>73</xdr:col>
      <xdr:colOff>44450</xdr:colOff>
      <xdr:row>15</xdr:row>
      <xdr:rowOff>148285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61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133062</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70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7112</xdr:rowOff>
    </xdr:from>
    <xdr:to>
      <xdr:col>68</xdr:col>
      <xdr:colOff>203200</xdr:colOff>
      <xdr:row>15</xdr:row>
      <xdr:rowOff>108712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57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93489</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66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12294</xdr:rowOff>
    </xdr:from>
    <xdr:to>
      <xdr:col>64</xdr:col>
      <xdr:colOff>152400</xdr:colOff>
      <xdr:row>16</xdr:row>
      <xdr:rowOff>113894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7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98671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84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北海道上富良野町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9,706
9,577
237.10
8,799,153
8,559,958
215,688
4,499,995
7,332,591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職員適正化計画、新職員適正化計画の着実な推進により、職員の減員を進めてきたことや在級年数や特別昇給制度の見直し、新給料表の導入など給与の適正化に努めてきたことから、類似団体平均を下回る水準で推移している。</a:t>
          </a:r>
          <a:endParaRPr lang="ja-JP" altLang="ja-JP" sz="1400">
            <a:effectLst/>
          </a:endParaRPr>
        </a:p>
        <a:p>
          <a:r>
            <a:rPr lang="ja-JP" altLang="ja-JP" sz="1100" b="0" i="0" baseline="0">
              <a:solidFill>
                <a:schemeClr val="dk1"/>
              </a:solidFill>
              <a:effectLst/>
              <a:latin typeface="+mn-lt"/>
              <a:ea typeface="+mn-ea"/>
              <a:cs typeface="+mn-cs"/>
            </a:rPr>
            <a:t>　今後も「町政運営改善プラン」に基づき更なる縮減を図っていく。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88900</xdr:rowOff>
    </xdr:from>
    <xdr:to>
      <xdr:col>24</xdr:col>
      <xdr:colOff>25400</xdr:colOff>
      <xdr:row>34</xdr:row>
      <xdr:rowOff>134620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182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88900</xdr:rowOff>
    </xdr:from>
    <xdr:to>
      <xdr:col>19</xdr:col>
      <xdr:colOff>187325</xdr:colOff>
      <xdr:row>34</xdr:row>
      <xdr:rowOff>123190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182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74947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104140</xdr:rowOff>
    </xdr:from>
    <xdr:to>
      <xdr:col>15</xdr:col>
      <xdr:colOff>98425</xdr:colOff>
      <xdr:row>34</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334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104140</xdr:rowOff>
    </xdr:from>
    <xdr:to>
      <xdr:col>11</xdr:col>
      <xdr:colOff>9525</xdr:colOff>
      <xdr:row>35</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3344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83820</xdr:rowOff>
    </xdr:from>
    <xdr:to>
      <xdr:col>24</xdr:col>
      <xdr:colOff>76200</xdr:colOff>
      <xdr:row>35</xdr:row>
      <xdr:rowOff>13970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163847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2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38100</xdr:rowOff>
    </xdr:from>
    <xdr:to>
      <xdr:col>20</xdr:col>
      <xdr:colOff>38100</xdr:colOff>
      <xdr:row>34</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149877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3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72390</xdr:rowOff>
    </xdr:from>
    <xdr:to>
      <xdr:col>15</xdr:col>
      <xdr:colOff>149225</xdr:colOff>
      <xdr:row>35</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0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12717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7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53340</xdr:rowOff>
    </xdr:from>
    <xdr:to>
      <xdr:col>11</xdr:col>
      <xdr:colOff>60325</xdr:colOff>
      <xdr:row>34</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165117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133350</xdr:rowOff>
    </xdr:from>
    <xdr:to>
      <xdr:col>6</xdr:col>
      <xdr:colOff>171450</xdr:colOff>
      <xdr:row>35</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73677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物件費の経常収支比率は、物価高騰等の影響により、</a:t>
          </a:r>
          <a:r>
            <a:rPr kumimoji="1" lang="ja-JP" altLang="ja-JP" sz="1100">
              <a:solidFill>
                <a:schemeClr val="dk1"/>
              </a:solidFill>
              <a:effectLst/>
              <a:latin typeface="+mn-lt"/>
              <a:ea typeface="+mn-ea"/>
              <a:cs typeface="+mn-cs"/>
            </a:rPr>
            <a:t>全国平均や北海道平均よりも高い傾向にあり、</a:t>
          </a:r>
          <a:r>
            <a:rPr lang="ja-JP" altLang="ja-JP" sz="1100" b="0" i="0" baseline="0">
              <a:solidFill>
                <a:schemeClr val="dk1"/>
              </a:solidFill>
              <a:effectLst/>
              <a:latin typeface="+mn-lt"/>
              <a:ea typeface="+mn-ea"/>
              <a:cs typeface="+mn-cs"/>
            </a:rPr>
            <a:t>今後においては経常経費の削減に努める必要がある。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107950</xdr:rowOff>
    </xdr:from>
    <xdr:to>
      <xdr:col>82</xdr:col>
      <xdr:colOff>107950</xdr:colOff>
      <xdr:row>19</xdr:row>
      <xdr:rowOff>69850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31940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0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50800</xdr:rowOff>
    </xdr:from>
    <xdr:to>
      <xdr:col>78</xdr:col>
      <xdr:colOff>69850</xdr:colOff>
      <xdr:row>19</xdr:row>
      <xdr:rowOff>69850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308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73677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3175</xdr:rowOff>
    </xdr:from>
    <xdr:to>
      <xdr:col>73</xdr:col>
      <xdr:colOff>180975</xdr:colOff>
      <xdr:row>19</xdr:row>
      <xdr:rowOff>50800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3089275"/>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64152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3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3175</xdr:rowOff>
    </xdr:from>
    <xdr:to>
      <xdr:col>69</xdr:col>
      <xdr:colOff>92075</xdr:colOff>
      <xdr:row>18</xdr:row>
      <xdr:rowOff>31750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30892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140352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57150</xdr:rowOff>
    </xdr:from>
    <xdr:to>
      <xdr:col>82</xdr:col>
      <xdr:colOff>158750</xdr:colOff>
      <xdr:row>18</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14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29227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11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19050</xdr:rowOff>
    </xdr:from>
    <xdr:to>
      <xdr:col>78</xdr:col>
      <xdr:colOff>120650</xdr:colOff>
      <xdr:row>19</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105427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36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0</xdr:rowOff>
    </xdr:from>
    <xdr:to>
      <xdr:col>74</xdr:col>
      <xdr:colOff>31750</xdr:colOff>
      <xdr:row>19</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25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86377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34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123825</xdr:rowOff>
    </xdr:from>
    <xdr:to>
      <xdr:col>69</xdr:col>
      <xdr:colOff>142875</xdr:colOff>
      <xdr:row>18</xdr:row>
      <xdr:rowOff>53975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03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38752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12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152400</xdr:rowOff>
    </xdr:from>
    <xdr:to>
      <xdr:col>65</xdr:col>
      <xdr:colOff>53975</xdr:colOff>
      <xdr:row>18</xdr:row>
      <xdr:rowOff>82550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0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67327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15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扶助費については、類似団体と比較して</a:t>
          </a:r>
          <a:r>
            <a:rPr lang="ja-JP" altLang="en-US" sz="1100" b="0" i="0" baseline="0">
              <a:solidFill>
                <a:schemeClr val="dk1"/>
              </a:solidFill>
              <a:effectLst/>
              <a:latin typeface="+mn-lt"/>
              <a:ea typeface="+mn-ea"/>
              <a:cs typeface="+mn-cs"/>
            </a:rPr>
            <a:t>同</a:t>
          </a:r>
          <a:r>
            <a:rPr lang="ja-JP" altLang="ja-JP" sz="1100" b="0" i="0" baseline="0">
              <a:solidFill>
                <a:schemeClr val="dk1"/>
              </a:solidFill>
              <a:effectLst/>
              <a:latin typeface="+mn-lt"/>
              <a:ea typeface="+mn-ea"/>
              <a:cs typeface="+mn-cs"/>
            </a:rPr>
            <a:t>水準にあるが、決算額についてはここ数年は増加傾向にある。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義務的性質もあり歳出の抑制が困難な面もあるが、将来的に町財政を圧迫する要因となるおそれもあることから、歳出の適正化により今後の上昇傾向に歯止めをかけるよう努める必要がある。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56243</xdr:rowOff>
    </xdr:from>
    <xdr:to>
      <xdr:col>24</xdr:col>
      <xdr:colOff>25400</xdr:colOff>
      <xdr:row>56</xdr:row>
      <xdr:rowOff>132443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657443"/>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56</xdr:row>
      <xdr:rowOff>56243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581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56</xdr:row>
      <xdr:rowOff>12700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2209800" y="9581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23585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6139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53720</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65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5443</xdr:rowOff>
    </xdr:from>
    <xdr:to>
      <xdr:col>20</xdr:col>
      <xdr:colOff>38100</xdr:colOff>
      <xdr:row>56</xdr:row>
      <xdr:rowOff>107043</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144235</xdr:rowOff>
    </xdr:from>
    <xdr:to>
      <xdr:col>6</xdr:col>
      <xdr:colOff>171450</xdr:colOff>
      <xdr:row>56</xdr:row>
      <xdr:rowOff>74385</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84562</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その他に係る経常収支比率は、類似団体と比較して同等で推移しているが、特別会計に対する繰出金等が占める割合が多くなってきている。</a:t>
          </a:r>
          <a:endParaRPr lang="ja-JP" altLang="ja-JP" sz="1400">
            <a:effectLst/>
          </a:endParaRPr>
        </a:p>
        <a:p>
          <a:r>
            <a:rPr lang="ja-JP" altLang="ja-JP" sz="1100" b="0" i="0" baseline="0">
              <a:solidFill>
                <a:schemeClr val="dk1"/>
              </a:solidFill>
              <a:effectLst/>
              <a:latin typeface="+mn-lt"/>
              <a:ea typeface="+mn-ea"/>
              <a:cs typeface="+mn-cs"/>
            </a:rPr>
            <a:t>　各会計においては経費の削減や料金の適正化等により一般会計負担の抑制・減少に努めてきているが、今後においても「町政運営改善プラン」に基づき、更なる見直しを進めていく。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167822</xdr:rowOff>
    </xdr:from>
    <xdr:to>
      <xdr:col>82</xdr:col>
      <xdr:colOff>107950</xdr:colOff>
      <xdr:row>58</xdr:row>
      <xdr:rowOff>116115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5671800" y="9940472"/>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90005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69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116115</xdr:rowOff>
    </xdr:from>
    <xdr:to>
      <xdr:col>78</xdr:col>
      <xdr:colOff>69850</xdr:colOff>
      <xdr:row>58</xdr:row>
      <xdr:rowOff>137885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4782800" y="100602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166205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976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167822</xdr:rowOff>
    </xdr:from>
    <xdr:to>
      <xdr:col>73</xdr:col>
      <xdr:colOff>180975</xdr:colOff>
      <xdr:row>58</xdr:row>
      <xdr:rowOff>137885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893800" y="9940472"/>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166205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167822</xdr:rowOff>
    </xdr:from>
    <xdr:to>
      <xdr:col>69</xdr:col>
      <xdr:colOff>92075</xdr:colOff>
      <xdr:row>58</xdr:row>
      <xdr:rowOff>18143</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99404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78212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117022</xdr:rowOff>
    </xdr:from>
    <xdr:to>
      <xdr:col>82</xdr:col>
      <xdr:colOff>158750</xdr:colOff>
      <xdr:row>58</xdr:row>
      <xdr:rowOff>47172</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89099</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65315</xdr:rowOff>
    </xdr:from>
    <xdr:to>
      <xdr:col>78</xdr:col>
      <xdr:colOff>120650</xdr:colOff>
      <xdr:row>58</xdr:row>
      <xdr:rowOff>166915</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151692</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87085</xdr:rowOff>
    </xdr:from>
    <xdr:to>
      <xdr:col>74</xdr:col>
      <xdr:colOff>31750</xdr:colOff>
      <xdr:row>59</xdr:row>
      <xdr:rowOff>17235</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2012</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117022</xdr:rowOff>
    </xdr:from>
    <xdr:to>
      <xdr:col>69</xdr:col>
      <xdr:colOff>142875</xdr:colOff>
      <xdr:row>58</xdr:row>
      <xdr:rowOff>47172</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138793</xdr:rowOff>
    </xdr:from>
    <xdr:to>
      <xdr:col>65</xdr:col>
      <xdr:colOff>53975</xdr:colOff>
      <xdr:row>58</xdr:row>
      <xdr:rowOff>68943</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79120</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968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補助費等における経常収支比率については、集中改革プラン等の推進により見直しや削減を進めてきており、類似団体平均と同等程度の水準で推移してきたが、広域連合に対する負担が増加している。　</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ここでの削減は困難なため、そのほかの部分で今後も着実な行財政改革の推進により見直しを進める必要がある。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26416</xdr:rowOff>
    </xdr:from>
    <xdr:to>
      <xdr:col>82</xdr:col>
      <xdr:colOff>107950</xdr:colOff>
      <xdr:row>38</xdr:row>
      <xdr:rowOff>163576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541516"/>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122445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9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17272</xdr:rowOff>
    </xdr:from>
    <xdr:to>
      <xdr:col>78</xdr:col>
      <xdr:colOff>69850</xdr:colOff>
      <xdr:row>38</xdr:row>
      <xdr:rowOff>26416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5323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152146</xdr:rowOff>
    </xdr:from>
    <xdr:to>
      <xdr:col>73</xdr:col>
      <xdr:colOff>180975</xdr:colOff>
      <xdr:row>38</xdr:row>
      <xdr:rowOff>17272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4957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152146</xdr:rowOff>
    </xdr:from>
    <xdr:to>
      <xdr:col>69</xdr:col>
      <xdr:colOff>92075</xdr:colOff>
      <xdr:row>38</xdr:row>
      <xdr:rowOff>76708</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49579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158259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112776</xdr:rowOff>
    </xdr:from>
    <xdr:to>
      <xdr:col>82</xdr:col>
      <xdr:colOff>158750</xdr:colOff>
      <xdr:row>39</xdr:row>
      <xdr:rowOff>42926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84853</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147066</xdr:rowOff>
    </xdr:from>
    <xdr:to>
      <xdr:col>78</xdr:col>
      <xdr:colOff>120650</xdr:colOff>
      <xdr:row>38</xdr:row>
      <xdr:rowOff>77215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61993</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137922</xdr:rowOff>
    </xdr:from>
    <xdr:to>
      <xdr:col>74</xdr:col>
      <xdr:colOff>31750</xdr:colOff>
      <xdr:row>38</xdr:row>
      <xdr:rowOff>68072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52849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101346</xdr:rowOff>
    </xdr:from>
    <xdr:to>
      <xdr:col>69</xdr:col>
      <xdr:colOff>142875</xdr:colOff>
      <xdr:row>38</xdr:row>
      <xdr:rowOff>31496</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16273</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25908</xdr:rowOff>
    </xdr:from>
    <xdr:to>
      <xdr:col>65</xdr:col>
      <xdr:colOff>53975</xdr:colOff>
      <xdr:row>38</xdr:row>
      <xdr:rowOff>127508</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112285</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衛生</a:t>
          </a:r>
          <a:r>
            <a:rPr lang="ja-JP" altLang="ja-JP" sz="1100" b="0" i="0" baseline="0">
              <a:solidFill>
                <a:schemeClr val="dk1"/>
              </a:solidFill>
              <a:effectLst/>
              <a:latin typeface="+mn-lt"/>
              <a:ea typeface="+mn-ea"/>
              <a:cs typeface="+mn-cs"/>
            </a:rPr>
            <a:t>・保健施設等の建設、さらに国営土地改良事業など、大規模な事業に係る地方債発行により、元利償還額や公債費の経常収支比率が高水準で推移してきた。</a:t>
          </a:r>
          <a:endParaRPr lang="ja-JP" altLang="ja-JP" sz="1400">
            <a:effectLst/>
          </a:endParaRPr>
        </a:p>
        <a:p>
          <a:r>
            <a:rPr lang="ja-JP" altLang="ja-JP" sz="1100" b="0" i="0" baseline="0">
              <a:solidFill>
                <a:schemeClr val="dk1"/>
              </a:solidFill>
              <a:effectLst/>
              <a:latin typeface="+mn-lt"/>
              <a:ea typeface="+mn-ea"/>
              <a:cs typeface="+mn-cs"/>
            </a:rPr>
            <a:t>　今後の公債費については、老朽化する学校施設の改修事業や公営住宅の建て替えによる公債費の増加が見込まれ、更なる行財政改革の確実な推進により、全ての事務事業について評価し見直しを進めるなど、経常経費の削減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33274</xdr:rowOff>
    </xdr:from>
    <xdr:to>
      <xdr:col>24</xdr:col>
      <xdr:colOff>25400</xdr:colOff>
      <xdr:row>77</xdr:row>
      <xdr:rowOff>69850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3492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88137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2715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88137</xdr:rowOff>
    </xdr:from>
    <xdr:to>
      <xdr:col>15</xdr:col>
      <xdr:colOff>98425</xdr:colOff>
      <xdr:row>77</xdr:row>
      <xdr:rowOff>97282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2897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97282</xdr:rowOff>
    </xdr:from>
    <xdr:to>
      <xdr:col>11</xdr:col>
      <xdr:colOff>9525</xdr:colOff>
      <xdr:row>77</xdr:row>
      <xdr:rowOff>124713</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298932"/>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170451</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02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37337</xdr:rowOff>
    </xdr:from>
    <xdr:to>
      <xdr:col>15</xdr:col>
      <xdr:colOff>149225</xdr:colOff>
      <xdr:row>77</xdr:row>
      <xdr:rowOff>138937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46482</xdr:rowOff>
    </xdr:from>
    <xdr:to>
      <xdr:col>11</xdr:col>
      <xdr:colOff>60325</xdr:colOff>
      <xdr:row>77</xdr:row>
      <xdr:rowOff>148082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公債費以外に係る経常収支比率は、類似団体と比較して同等あるいは低水準で推移している。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90424</xdr:rowOff>
    </xdr:from>
    <xdr:to>
      <xdr:col>82</xdr:col>
      <xdr:colOff>107950</xdr:colOff>
      <xdr:row>77</xdr:row>
      <xdr:rowOff>28702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2062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90424</xdr:rowOff>
    </xdr:from>
    <xdr:to>
      <xdr:col>78</xdr:col>
      <xdr:colOff>69850</xdr:colOff>
      <xdr:row>76</xdr:row>
      <xdr:rowOff>90424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206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51562</xdr:rowOff>
    </xdr:from>
    <xdr:to>
      <xdr:col>73</xdr:col>
      <xdr:colOff>180975</xdr:colOff>
      <xdr:row>76</xdr:row>
      <xdr:rowOff>90424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910312"/>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51562</xdr:rowOff>
    </xdr:from>
    <xdr:to>
      <xdr:col>69</xdr:col>
      <xdr:colOff>92075</xdr:colOff>
      <xdr:row>76</xdr:row>
      <xdr:rowOff>99568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910312"/>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165879</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2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39624</xdr:rowOff>
    </xdr:from>
    <xdr:to>
      <xdr:col>78</xdr:col>
      <xdr:colOff>120650</xdr:colOff>
      <xdr:row>76</xdr:row>
      <xdr:rowOff>141224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151401</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39624</xdr:rowOff>
    </xdr:from>
    <xdr:to>
      <xdr:col>74</xdr:col>
      <xdr:colOff>31750</xdr:colOff>
      <xdr:row>76</xdr:row>
      <xdr:rowOff>141224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762</xdr:rowOff>
    </xdr:from>
    <xdr:to>
      <xdr:col>69</xdr:col>
      <xdr:colOff>142875</xdr:colOff>
      <xdr:row>75</xdr:row>
      <xdr:rowOff>102362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112539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62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48768</xdr:rowOff>
    </xdr:from>
    <xdr:to>
      <xdr:col>65</xdr:col>
      <xdr:colOff>53975</xdr:colOff>
      <xdr:row>76</xdr:row>
      <xdr:rowOff>150368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160545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北海道上富良野町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17810</xdr:rowOff>
    </xdr:from>
    <xdr:to>
      <xdr:col>29</xdr:col>
      <xdr:colOff>127000</xdr:colOff>
      <xdr:row>16</xdr:row>
      <xdr:rowOff>71426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808635"/>
          <a:ext cx="647700" cy="536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2587</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93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71426</xdr:rowOff>
    </xdr:from>
    <xdr:to>
      <xdr:col>26</xdr:col>
      <xdr:colOff>50800</xdr:colOff>
      <xdr:row>16</xdr:row>
      <xdr:rowOff>88909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862251"/>
          <a:ext cx="698500" cy="17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138426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88909</xdr:rowOff>
    </xdr:from>
    <xdr:to>
      <xdr:col>22</xdr:col>
      <xdr:colOff>114300</xdr:colOff>
      <xdr:row>16</xdr:row>
      <xdr:rowOff>101610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879734"/>
          <a:ext cx="698500" cy="12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155009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4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101610</xdr:rowOff>
    </xdr:from>
    <xdr:to>
      <xdr:col>18</xdr:col>
      <xdr:colOff>177800</xdr:colOff>
      <xdr:row>16</xdr:row>
      <xdr:rowOff>103572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892435"/>
          <a:ext cx="698500" cy="1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164121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171313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138460</xdr:rowOff>
    </xdr:from>
    <xdr:to>
      <xdr:col>29</xdr:col>
      <xdr:colOff>177800</xdr:colOff>
      <xdr:row>16</xdr:row>
      <xdr:rowOff>68610</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757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154987</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60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20626</xdr:rowOff>
    </xdr:from>
    <xdr:to>
      <xdr:col>26</xdr:col>
      <xdr:colOff>101600</xdr:colOff>
      <xdr:row>16</xdr:row>
      <xdr:rowOff>122226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811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132403</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580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38109</xdr:rowOff>
    </xdr:from>
    <xdr:to>
      <xdr:col>22</xdr:col>
      <xdr:colOff>165100</xdr:colOff>
      <xdr:row>16</xdr:row>
      <xdr:rowOff>139709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28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149886</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597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50810</xdr:rowOff>
    </xdr:from>
    <xdr:to>
      <xdr:col>19</xdr:col>
      <xdr:colOff>38100</xdr:colOff>
      <xdr:row>16</xdr:row>
      <xdr:rowOff>152410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41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162587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61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52772</xdr:rowOff>
    </xdr:from>
    <xdr:to>
      <xdr:col>15</xdr:col>
      <xdr:colOff>101600</xdr:colOff>
      <xdr:row>16</xdr:row>
      <xdr:rowOff>154372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43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164549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61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247796</xdr:rowOff>
    </xdr:from>
    <xdr:to>
      <xdr:col>29</xdr:col>
      <xdr:colOff>127000</xdr:colOff>
      <xdr:row>35</xdr:row>
      <xdr:rowOff>312528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858146"/>
          <a:ext cx="647700" cy="64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27036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80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224136</xdr:rowOff>
    </xdr:from>
    <xdr:to>
      <xdr:col>26</xdr:col>
      <xdr:colOff>50800</xdr:colOff>
      <xdr:row>35</xdr:row>
      <xdr:rowOff>247796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834486"/>
          <a:ext cx="698500" cy="23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119657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7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224136</xdr:rowOff>
    </xdr:from>
    <xdr:to>
      <xdr:col>22</xdr:col>
      <xdr:colOff>114300</xdr:colOff>
      <xdr:row>35</xdr:row>
      <xdr:rowOff>316033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34486"/>
          <a:ext cx="698500" cy="91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131754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8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316033</xdr:rowOff>
    </xdr:from>
    <xdr:to>
      <xdr:col>18</xdr:col>
      <xdr:colOff>177800</xdr:colOff>
      <xdr:row>36</xdr:row>
      <xdr:rowOff>116370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926383"/>
          <a:ext cx="698500" cy="143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158176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1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32466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5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261728</xdr:rowOff>
    </xdr:from>
    <xdr:to>
      <xdr:col>29</xdr:col>
      <xdr:colOff>177800</xdr:colOff>
      <xdr:row>36</xdr:row>
      <xdr:rowOff>20428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72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106805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1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196996</xdr:rowOff>
    </xdr:from>
    <xdr:to>
      <xdr:col>26</xdr:col>
      <xdr:colOff>101600</xdr:colOff>
      <xdr:row>35</xdr:row>
      <xdr:rowOff>298596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07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308773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57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173336</xdr:rowOff>
    </xdr:from>
    <xdr:to>
      <xdr:col>22</xdr:col>
      <xdr:colOff>165100</xdr:colOff>
      <xdr:row>35</xdr:row>
      <xdr:rowOff>274936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83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285113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55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265233</xdr:rowOff>
    </xdr:from>
    <xdr:to>
      <xdr:col>19</xdr:col>
      <xdr:colOff>38100</xdr:colOff>
      <xdr:row>36</xdr:row>
      <xdr:rowOff>23933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75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34110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644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65570</xdr:rowOff>
    </xdr:from>
    <xdr:to>
      <xdr:col>15</xdr:col>
      <xdr:colOff>101600</xdr:colOff>
      <xdr:row>36</xdr:row>
      <xdr:rowOff>167170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18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177347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北海道上富良野町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9,706
9,577
237.10
8,799,153
8,559,958
215,688
4,499,995
7,332,591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149937</xdr:rowOff>
    </xdr:from>
    <xdr:to>
      <xdr:col>24</xdr:col>
      <xdr:colOff>63500</xdr:colOff>
      <xdr:row>36</xdr:row>
      <xdr:rowOff>31074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50687"/>
          <a:ext cx="838200" cy="5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03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24166</xdr:rowOff>
    </xdr:from>
    <xdr:to>
      <xdr:col>19</xdr:col>
      <xdr:colOff>177800</xdr:colOff>
      <xdr:row>36</xdr:row>
      <xdr:rowOff>31074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6196366"/>
          <a:ext cx="889000" cy="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42280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7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24166</xdr:rowOff>
    </xdr:from>
    <xdr:to>
      <xdr:col>15</xdr:col>
      <xdr:colOff>50800</xdr:colOff>
      <xdr:row>36</xdr:row>
      <xdr:rowOff>41621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96366"/>
          <a:ext cx="889000" cy="1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52690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39015</xdr:rowOff>
    </xdr:from>
    <xdr:to>
      <xdr:col>10</xdr:col>
      <xdr:colOff>114300</xdr:colOff>
      <xdr:row>36</xdr:row>
      <xdr:rowOff>41621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130300" y="6211215"/>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61057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67622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99137</xdr:rowOff>
    </xdr:from>
    <xdr:to>
      <xdr:col>24</xdr:col>
      <xdr:colOff>114300</xdr:colOff>
      <xdr:row>36</xdr:row>
      <xdr:rowOff>29287</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9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77564</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078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151724</xdr:rowOff>
    </xdr:from>
    <xdr:to>
      <xdr:col>20</xdr:col>
      <xdr:colOff>38100</xdr:colOff>
      <xdr:row>36</xdr:row>
      <xdr:rowOff>81874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5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73001</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2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144816</xdr:rowOff>
    </xdr:from>
    <xdr:to>
      <xdr:col>15</xdr:col>
      <xdr:colOff>101600</xdr:colOff>
      <xdr:row>36</xdr:row>
      <xdr:rowOff>74966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4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66093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6238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162271</xdr:rowOff>
    </xdr:from>
    <xdr:to>
      <xdr:col>10</xdr:col>
      <xdr:colOff>165100</xdr:colOff>
      <xdr:row>36</xdr:row>
      <xdr:rowOff>92421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6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83548</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25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159665</xdr:rowOff>
    </xdr:from>
    <xdr:to>
      <xdr:col>6</xdr:col>
      <xdr:colOff>38100</xdr:colOff>
      <xdr:row>36</xdr:row>
      <xdr:rowOff>89815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6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80942</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25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80607</xdr:rowOff>
    </xdr:from>
    <xdr:to>
      <xdr:col>24</xdr:col>
      <xdr:colOff>63500</xdr:colOff>
      <xdr:row>56</xdr:row>
      <xdr:rowOff>104995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681807"/>
          <a:ext cx="838200" cy="2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4005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76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104995</xdr:rowOff>
    </xdr:from>
    <xdr:to>
      <xdr:col>19</xdr:col>
      <xdr:colOff>177800</xdr:colOff>
      <xdr:row>56</xdr:row>
      <xdr:rowOff>165402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06195"/>
          <a:ext cx="889000" cy="6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145590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165402</xdr:rowOff>
    </xdr:from>
    <xdr:to>
      <xdr:col>15</xdr:col>
      <xdr:colOff>50800</xdr:colOff>
      <xdr:row>57</xdr:row>
      <xdr:rowOff>34179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66602"/>
          <a:ext cx="889000" cy="4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142269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1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34179</xdr:rowOff>
    </xdr:from>
    <xdr:to>
      <xdr:col>10</xdr:col>
      <xdr:colOff>114300</xdr:colOff>
      <xdr:row>57</xdr:row>
      <xdr:rowOff>80140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06829"/>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170263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4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4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29807</xdr:rowOff>
    </xdr:from>
    <xdr:to>
      <xdr:col>24</xdr:col>
      <xdr:colOff>114300</xdr:colOff>
      <xdr:row>56</xdr:row>
      <xdr:rowOff>131407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3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52684</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82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54195</xdr:rowOff>
    </xdr:from>
    <xdr:to>
      <xdr:col>20</xdr:col>
      <xdr:colOff>38100</xdr:colOff>
      <xdr:row>56</xdr:row>
      <xdr:rowOff>155795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5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872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430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114602</xdr:rowOff>
    </xdr:from>
    <xdr:to>
      <xdr:col>15</xdr:col>
      <xdr:colOff>101600</xdr:colOff>
      <xdr:row>57</xdr:row>
      <xdr:rowOff>44752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61279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491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154829</xdr:rowOff>
    </xdr:from>
    <xdr:to>
      <xdr:col>10</xdr:col>
      <xdr:colOff>165100</xdr:colOff>
      <xdr:row>57</xdr:row>
      <xdr:rowOff>84979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5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101506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31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29340</xdr:rowOff>
    </xdr:from>
    <xdr:to>
      <xdr:col>6</xdr:col>
      <xdr:colOff>38100</xdr:colOff>
      <xdr:row>57</xdr:row>
      <xdr:rowOff>130940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0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147467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577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57907</xdr:rowOff>
    </xdr:from>
    <xdr:to>
      <xdr:col>24</xdr:col>
      <xdr:colOff>63500</xdr:colOff>
      <xdr:row>78</xdr:row>
      <xdr:rowOff>59370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31007"/>
          <a:ext cx="8382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57907</xdr:rowOff>
    </xdr:from>
    <xdr:to>
      <xdr:col>19</xdr:col>
      <xdr:colOff>177800</xdr:colOff>
      <xdr:row>78</xdr:row>
      <xdr:rowOff>66411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31007"/>
          <a:ext cx="889000" cy="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36258</xdr:rowOff>
    </xdr:from>
    <xdr:to>
      <xdr:col>15</xdr:col>
      <xdr:colOff>50800</xdr:colOff>
      <xdr:row>78</xdr:row>
      <xdr:rowOff>66411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09358"/>
          <a:ext cx="889000" cy="3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36258</xdr:rowOff>
    </xdr:from>
    <xdr:to>
      <xdr:col>10</xdr:col>
      <xdr:colOff>114300</xdr:colOff>
      <xdr:row>78</xdr:row>
      <xdr:rowOff>67233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09358"/>
          <a:ext cx="8890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69547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8570</xdr:rowOff>
    </xdr:from>
    <xdr:to>
      <xdr:col>24</xdr:col>
      <xdr:colOff>114300</xdr:colOff>
      <xdr:row>78</xdr:row>
      <xdr:rowOff>110170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8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94947</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9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7107</xdr:rowOff>
    </xdr:from>
    <xdr:to>
      <xdr:col>20</xdr:col>
      <xdr:colOff>38100</xdr:colOff>
      <xdr:row>78</xdr:row>
      <xdr:rowOff>108707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8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99834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7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15611</xdr:rowOff>
    </xdr:from>
    <xdr:to>
      <xdr:col>15</xdr:col>
      <xdr:colOff>101600</xdr:colOff>
      <xdr:row>78</xdr:row>
      <xdr:rowOff>117211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8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108338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8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156908</xdr:rowOff>
    </xdr:from>
    <xdr:to>
      <xdr:col>10</xdr:col>
      <xdr:colOff>165100</xdr:colOff>
      <xdr:row>78</xdr:row>
      <xdr:rowOff>87058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5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78185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5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16433</xdr:rowOff>
    </xdr:from>
    <xdr:to>
      <xdr:col>6</xdr:col>
      <xdr:colOff>38100</xdr:colOff>
      <xdr:row>78</xdr:row>
      <xdr:rowOff>118033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8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109160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8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146448</xdr:rowOff>
    </xdr:from>
    <xdr:to>
      <xdr:col>24</xdr:col>
      <xdr:colOff>63500</xdr:colOff>
      <xdr:row>94</xdr:row>
      <xdr:rowOff>14013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091298"/>
          <a:ext cx="838200" cy="3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96141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12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14013</xdr:rowOff>
    </xdr:from>
    <xdr:to>
      <xdr:col>19</xdr:col>
      <xdr:colOff>177800</xdr:colOff>
      <xdr:row>94</xdr:row>
      <xdr:rowOff>145252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130313"/>
          <a:ext cx="889000" cy="13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109138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9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140027</xdr:rowOff>
    </xdr:from>
    <xdr:to>
      <xdr:col>15</xdr:col>
      <xdr:colOff>50800</xdr:colOff>
      <xdr:row>94</xdr:row>
      <xdr:rowOff>145252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084877"/>
          <a:ext cx="889000" cy="17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29511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140027</xdr:rowOff>
    </xdr:from>
    <xdr:to>
      <xdr:col>10</xdr:col>
      <xdr:colOff>114300</xdr:colOff>
      <xdr:row>95</xdr:row>
      <xdr:rowOff>88199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084877"/>
          <a:ext cx="889000" cy="29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88141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153640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95648</xdr:rowOff>
    </xdr:from>
    <xdr:to>
      <xdr:col>24</xdr:col>
      <xdr:colOff>114300</xdr:colOff>
      <xdr:row>94</xdr:row>
      <xdr:rowOff>25798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04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118525</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891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134663</xdr:rowOff>
    </xdr:from>
    <xdr:to>
      <xdr:col>20</xdr:col>
      <xdr:colOff>38100</xdr:colOff>
      <xdr:row>94</xdr:row>
      <xdr:rowOff>64813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07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81340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85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94452</xdr:rowOff>
    </xdr:from>
    <xdr:to>
      <xdr:col>15</xdr:col>
      <xdr:colOff>101600</xdr:colOff>
      <xdr:row>95</xdr:row>
      <xdr:rowOff>24602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21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41129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985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89227</xdr:rowOff>
    </xdr:from>
    <xdr:to>
      <xdr:col>10</xdr:col>
      <xdr:colOff>165100</xdr:colOff>
      <xdr:row>94</xdr:row>
      <xdr:rowOff>19377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03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35904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809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37399</xdr:rowOff>
    </xdr:from>
    <xdr:to>
      <xdr:col>6</xdr:col>
      <xdr:colOff>38100</xdr:colOff>
      <xdr:row>95</xdr:row>
      <xdr:rowOff>138999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32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155526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10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73455</xdr:rowOff>
    </xdr:from>
    <xdr:to>
      <xdr:col>55</xdr:col>
      <xdr:colOff>0</xdr:colOff>
      <xdr:row>36</xdr:row>
      <xdr:rowOff>142868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245655"/>
          <a:ext cx="838200" cy="6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126900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99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136026</xdr:rowOff>
    </xdr:from>
    <xdr:to>
      <xdr:col>50</xdr:col>
      <xdr:colOff>114300</xdr:colOff>
      <xdr:row>36</xdr:row>
      <xdr:rowOff>142868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308226"/>
          <a:ext cx="889000" cy="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108041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45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136026</xdr:rowOff>
    </xdr:from>
    <xdr:to>
      <xdr:col>45</xdr:col>
      <xdr:colOff>177800</xdr:colOff>
      <xdr:row>37</xdr:row>
      <xdr:rowOff>450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308226"/>
          <a:ext cx="889000" cy="3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112848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45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4862</xdr:rowOff>
    </xdr:from>
    <xdr:to>
      <xdr:col>41</xdr:col>
      <xdr:colOff>50800</xdr:colOff>
      <xdr:row>37</xdr:row>
      <xdr:rowOff>450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005612"/>
          <a:ext cx="889000" cy="33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135525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47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147810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61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22655</xdr:rowOff>
    </xdr:from>
    <xdr:to>
      <xdr:col>55</xdr:col>
      <xdr:colOff>50800</xdr:colOff>
      <xdr:row>36</xdr:row>
      <xdr:rowOff>124255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1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45532</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046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92068</xdr:rowOff>
    </xdr:from>
    <xdr:to>
      <xdr:col>50</xdr:col>
      <xdr:colOff>165100</xdr:colOff>
      <xdr:row>37</xdr:row>
      <xdr:rowOff>22218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38745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603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85226</xdr:rowOff>
    </xdr:from>
    <xdr:to>
      <xdr:col>46</xdr:col>
      <xdr:colOff>38100</xdr:colOff>
      <xdr:row>37</xdr:row>
      <xdr:rowOff>15376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25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31903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6032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121100</xdr:rowOff>
    </xdr:from>
    <xdr:to>
      <xdr:col>41</xdr:col>
      <xdr:colOff>101600</xdr:colOff>
      <xdr:row>37</xdr:row>
      <xdr:rowOff>51250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2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67777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606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125512</xdr:rowOff>
    </xdr:from>
    <xdr:to>
      <xdr:col>36</xdr:col>
      <xdr:colOff>165100</xdr:colOff>
      <xdr:row>35</xdr:row>
      <xdr:rowOff>55662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95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72189</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730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72745</xdr:rowOff>
    </xdr:from>
    <xdr:to>
      <xdr:col>55</xdr:col>
      <xdr:colOff>0</xdr:colOff>
      <xdr:row>57</xdr:row>
      <xdr:rowOff>75550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673945"/>
          <a:ext cx="838200" cy="17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72745</xdr:rowOff>
    </xdr:from>
    <xdr:to>
      <xdr:col>50</xdr:col>
      <xdr:colOff>114300</xdr:colOff>
      <xdr:row>56</xdr:row>
      <xdr:rowOff>112673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673945"/>
          <a:ext cx="889000" cy="3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115390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88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112673</xdr:rowOff>
    </xdr:from>
    <xdr:to>
      <xdr:col>45</xdr:col>
      <xdr:colOff>177800</xdr:colOff>
      <xdr:row>57</xdr:row>
      <xdr:rowOff>16293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713873"/>
          <a:ext cx="889000" cy="7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144278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91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16293</xdr:rowOff>
    </xdr:from>
    <xdr:to>
      <xdr:col>41</xdr:col>
      <xdr:colOff>50800</xdr:colOff>
      <xdr:row>57</xdr:row>
      <xdr:rowOff>69291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788943"/>
          <a:ext cx="889000" cy="5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129602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110480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54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24750</xdr:rowOff>
    </xdr:from>
    <xdr:to>
      <xdr:col>55</xdr:col>
      <xdr:colOff>50800</xdr:colOff>
      <xdr:row>57</xdr:row>
      <xdr:rowOff>126350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9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3177</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7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21945</xdr:rowOff>
    </xdr:from>
    <xdr:to>
      <xdr:col>50</xdr:col>
      <xdr:colOff>165100</xdr:colOff>
      <xdr:row>56</xdr:row>
      <xdr:rowOff>123545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6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140072</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398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61873</xdr:rowOff>
    </xdr:from>
    <xdr:to>
      <xdr:col>46</xdr:col>
      <xdr:colOff>38100</xdr:colOff>
      <xdr:row>56</xdr:row>
      <xdr:rowOff>163473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66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8550</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438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136943</xdr:rowOff>
    </xdr:from>
    <xdr:to>
      <xdr:col>41</xdr:col>
      <xdr:colOff>101600</xdr:colOff>
      <xdr:row>57</xdr:row>
      <xdr:rowOff>67093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3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83620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513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18491</xdr:rowOff>
    </xdr:from>
    <xdr:to>
      <xdr:col>36</xdr:col>
      <xdr:colOff>165100</xdr:colOff>
      <xdr:row>57</xdr:row>
      <xdr:rowOff>120091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9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111218</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88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18873</xdr:rowOff>
    </xdr:from>
    <xdr:to>
      <xdr:col>55</xdr:col>
      <xdr:colOff>0</xdr:colOff>
      <xdr:row>77</xdr:row>
      <xdr:rowOff>74617</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220523"/>
          <a:ext cx="838200" cy="5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77355</xdr:rowOff>
    </xdr:from>
    <xdr:to>
      <xdr:col>50</xdr:col>
      <xdr:colOff>114300</xdr:colOff>
      <xdr:row>77</xdr:row>
      <xdr:rowOff>18873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107555"/>
          <a:ext cx="889000" cy="11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96713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9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77355</xdr:rowOff>
    </xdr:from>
    <xdr:to>
      <xdr:col>45</xdr:col>
      <xdr:colOff>177800</xdr:colOff>
      <xdr:row>76</xdr:row>
      <xdr:rowOff>152558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107555"/>
          <a:ext cx="889000" cy="7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89826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9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152558</xdr:rowOff>
    </xdr:from>
    <xdr:to>
      <xdr:col>41</xdr:col>
      <xdr:colOff>50800</xdr:colOff>
      <xdr:row>77</xdr:row>
      <xdr:rowOff>130150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182758"/>
          <a:ext cx="889000" cy="14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48051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4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7756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8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23817</xdr:rowOff>
    </xdr:from>
    <xdr:to>
      <xdr:col>55</xdr:col>
      <xdr:colOff>50800</xdr:colOff>
      <xdr:row>77</xdr:row>
      <xdr:rowOff>125417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22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110194</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1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139523</xdr:rowOff>
    </xdr:from>
    <xdr:to>
      <xdr:col>50</xdr:col>
      <xdr:colOff>165100</xdr:colOff>
      <xdr:row>77</xdr:row>
      <xdr:rowOff>69673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16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86200</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94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26555</xdr:rowOff>
    </xdr:from>
    <xdr:to>
      <xdr:col>46</xdr:col>
      <xdr:colOff>38100</xdr:colOff>
      <xdr:row>76</xdr:row>
      <xdr:rowOff>128155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05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144682</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83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101758</xdr:rowOff>
    </xdr:from>
    <xdr:to>
      <xdr:col>41</xdr:col>
      <xdr:colOff>101600</xdr:colOff>
      <xdr:row>77</xdr:row>
      <xdr:rowOff>31908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13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48436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90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79350</xdr:rowOff>
    </xdr:from>
    <xdr:to>
      <xdr:col>36</xdr:col>
      <xdr:colOff>165100</xdr:colOff>
      <xdr:row>78</xdr:row>
      <xdr:rowOff>9500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28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627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37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32032</xdr:rowOff>
    </xdr:from>
    <xdr:to>
      <xdr:col>55</xdr:col>
      <xdr:colOff>0</xdr:colOff>
      <xdr:row>98</xdr:row>
      <xdr:rowOff>11474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662682"/>
          <a:ext cx="838200" cy="15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32032</xdr:rowOff>
    </xdr:from>
    <xdr:to>
      <xdr:col>50</xdr:col>
      <xdr:colOff>114300</xdr:colOff>
      <xdr:row>97</xdr:row>
      <xdr:rowOff>137165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662682"/>
          <a:ext cx="889000" cy="10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22807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82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137165</xdr:rowOff>
    </xdr:from>
    <xdr:to>
      <xdr:col>45</xdr:col>
      <xdr:colOff>177800</xdr:colOff>
      <xdr:row>98</xdr:row>
      <xdr:rowOff>22165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767815"/>
          <a:ext cx="889000" cy="5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56464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5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22165</xdr:rowOff>
    </xdr:from>
    <xdr:to>
      <xdr:col>41</xdr:col>
      <xdr:colOff>50800</xdr:colOff>
      <xdr:row>98</xdr:row>
      <xdr:rowOff>25265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824265"/>
          <a:ext cx="889000" cy="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65574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132124</xdr:rowOff>
    </xdr:from>
    <xdr:to>
      <xdr:col>55</xdr:col>
      <xdr:colOff>50800</xdr:colOff>
      <xdr:row>98</xdr:row>
      <xdr:rowOff>62274</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6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77061</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0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152682</xdr:rowOff>
    </xdr:from>
    <xdr:to>
      <xdr:col>50</xdr:col>
      <xdr:colOff>165100</xdr:colOff>
      <xdr:row>97</xdr:row>
      <xdr:rowOff>82832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61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99359</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39795" y="1638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86365</xdr:rowOff>
    </xdr:from>
    <xdr:to>
      <xdr:col>46</xdr:col>
      <xdr:colOff>38100</xdr:colOff>
      <xdr:row>98</xdr:row>
      <xdr:rowOff>16515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1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33042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9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142815</xdr:rowOff>
    </xdr:from>
    <xdr:to>
      <xdr:col>41</xdr:col>
      <xdr:colOff>101600</xdr:colOff>
      <xdr:row>98</xdr:row>
      <xdr:rowOff>72965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7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64092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6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145915</xdr:rowOff>
    </xdr:from>
    <xdr:to>
      <xdr:col>36</xdr:col>
      <xdr:colOff>165100</xdr:colOff>
      <xdr:row>98</xdr:row>
      <xdr:rowOff>76065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7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67192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6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140838</xdr:rowOff>
    </xdr:from>
    <xdr:to>
      <xdr:col>85</xdr:col>
      <xdr:colOff>127000</xdr:colOff>
      <xdr:row>76</xdr:row>
      <xdr:rowOff>146763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171038"/>
          <a:ext cx="838200" cy="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119781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4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131279</xdr:rowOff>
    </xdr:from>
    <xdr:to>
      <xdr:col>81</xdr:col>
      <xdr:colOff>50800</xdr:colOff>
      <xdr:row>76</xdr:row>
      <xdr:rowOff>140838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161479"/>
          <a:ext cx="889000" cy="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58132</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25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128302</xdr:rowOff>
    </xdr:from>
    <xdr:to>
      <xdr:col>76</xdr:col>
      <xdr:colOff>114300</xdr:colOff>
      <xdr:row>76</xdr:row>
      <xdr:rowOff>131279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3158502"/>
          <a:ext cx="889000" cy="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64493</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26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128302</xdr:rowOff>
    </xdr:from>
    <xdr:to>
      <xdr:col>71</xdr:col>
      <xdr:colOff>177800</xdr:colOff>
      <xdr:row>76</xdr:row>
      <xdr:rowOff>140934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158502"/>
          <a:ext cx="889000" cy="1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79667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28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88363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29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95963</xdr:rowOff>
    </xdr:from>
    <xdr:to>
      <xdr:col>85</xdr:col>
      <xdr:colOff>177800</xdr:colOff>
      <xdr:row>77</xdr:row>
      <xdr:rowOff>26113</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12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118840</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97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90038</xdr:rowOff>
    </xdr:from>
    <xdr:to>
      <xdr:col>81</xdr:col>
      <xdr:colOff>101600</xdr:colOff>
      <xdr:row>77</xdr:row>
      <xdr:rowOff>20188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12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36716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89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80479</xdr:rowOff>
    </xdr:from>
    <xdr:to>
      <xdr:col>76</xdr:col>
      <xdr:colOff>165100</xdr:colOff>
      <xdr:row>77</xdr:row>
      <xdr:rowOff>10629</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11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27155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8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77502</xdr:rowOff>
    </xdr:from>
    <xdr:to>
      <xdr:col>72</xdr:col>
      <xdr:colOff>38100</xdr:colOff>
      <xdr:row>77</xdr:row>
      <xdr:rowOff>7652</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10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24179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8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90134</xdr:rowOff>
    </xdr:from>
    <xdr:to>
      <xdr:col>67</xdr:col>
      <xdr:colOff>101600</xdr:colOff>
      <xdr:row>77</xdr:row>
      <xdr:rowOff>20284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2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36812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89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21034</xdr:rowOff>
    </xdr:from>
    <xdr:to>
      <xdr:col>85</xdr:col>
      <xdr:colOff>127000</xdr:colOff>
      <xdr:row>98</xdr:row>
      <xdr:rowOff>38731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823134"/>
          <a:ext cx="838200" cy="1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21034</xdr:rowOff>
    </xdr:from>
    <xdr:to>
      <xdr:col>81</xdr:col>
      <xdr:colOff>50800</xdr:colOff>
      <xdr:row>98</xdr:row>
      <xdr:rowOff>32967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823134"/>
          <a:ext cx="889000" cy="1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101365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90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105283</xdr:rowOff>
    </xdr:from>
    <xdr:to>
      <xdr:col>76</xdr:col>
      <xdr:colOff>114300</xdr:colOff>
      <xdr:row>98</xdr:row>
      <xdr:rowOff>32967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735933"/>
          <a:ext cx="889000" cy="9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97334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105283</xdr:rowOff>
    </xdr:from>
    <xdr:to>
      <xdr:col>71</xdr:col>
      <xdr:colOff>177800</xdr:colOff>
      <xdr:row>98</xdr:row>
      <xdr:rowOff>109841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735933"/>
          <a:ext cx="889000" cy="17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82137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153674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159381</xdr:rowOff>
    </xdr:from>
    <xdr:to>
      <xdr:col>85</xdr:col>
      <xdr:colOff>177800</xdr:colOff>
      <xdr:row>98</xdr:row>
      <xdr:rowOff>89531</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79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137808</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6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141684</xdr:rowOff>
    </xdr:from>
    <xdr:to>
      <xdr:col>81</xdr:col>
      <xdr:colOff>101600</xdr:colOff>
      <xdr:row>98</xdr:row>
      <xdr:rowOff>71834</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7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88361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4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153617</xdr:rowOff>
    </xdr:from>
    <xdr:to>
      <xdr:col>76</xdr:col>
      <xdr:colOff>165100</xdr:colOff>
      <xdr:row>98</xdr:row>
      <xdr:rowOff>83767</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8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100294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5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54483</xdr:rowOff>
    </xdr:from>
    <xdr:to>
      <xdr:col>72</xdr:col>
      <xdr:colOff>38100</xdr:colOff>
      <xdr:row>97</xdr:row>
      <xdr:rowOff>156083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68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1160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46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59041</xdr:rowOff>
    </xdr:from>
    <xdr:to>
      <xdr:col>67</xdr:col>
      <xdr:colOff>101600</xdr:colOff>
      <xdr:row>98</xdr:row>
      <xdr:rowOff>160641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6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5718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3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138786</xdr:rowOff>
    </xdr:from>
    <xdr:to>
      <xdr:col>116</xdr:col>
      <xdr:colOff>63500</xdr:colOff>
      <xdr:row>38</xdr:row>
      <xdr:rowOff>41356</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1323300" y="5625186"/>
          <a:ext cx="838200" cy="93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125346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468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151999</xdr:rowOff>
    </xdr:from>
    <xdr:to>
      <xdr:col>111</xdr:col>
      <xdr:colOff>177800</xdr:colOff>
      <xdr:row>38</xdr:row>
      <xdr:rowOff>41356</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495649"/>
          <a:ext cx="889000" cy="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95902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61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69291</xdr:rowOff>
    </xdr:from>
    <xdr:to>
      <xdr:col>107</xdr:col>
      <xdr:colOff>50800</xdr:colOff>
      <xdr:row>37</xdr:row>
      <xdr:rowOff>151999</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412941"/>
          <a:ext cx="889000" cy="8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104315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61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69291</xdr:rowOff>
    </xdr:from>
    <xdr:to>
      <xdr:col>102</xdr:col>
      <xdr:colOff>114300</xdr:colOff>
      <xdr:row>38</xdr:row>
      <xdr:rowOff>87213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8656300" y="6412941"/>
          <a:ext cx="889000" cy="18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92656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60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87986</xdr:rowOff>
    </xdr:from>
    <xdr:to>
      <xdr:col>116</xdr:col>
      <xdr:colOff>114300</xdr:colOff>
      <xdr:row>33</xdr:row>
      <xdr:rowOff>18136</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557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110863</xdr:rowOff>
    </xdr:from>
    <xdr:ext cx="534377"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542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162006</xdr:rowOff>
    </xdr:from>
    <xdr:to>
      <xdr:col>112</xdr:col>
      <xdr:colOff>38100</xdr:colOff>
      <xdr:row>38</xdr:row>
      <xdr:rowOff>92156</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50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108683</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8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101199</xdr:rowOff>
    </xdr:from>
    <xdr:to>
      <xdr:col>107</xdr:col>
      <xdr:colOff>101600</xdr:colOff>
      <xdr:row>38</xdr:row>
      <xdr:rowOff>31348</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4448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47876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20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18491</xdr:rowOff>
    </xdr:from>
    <xdr:to>
      <xdr:col>102</xdr:col>
      <xdr:colOff>165100</xdr:colOff>
      <xdr:row>37</xdr:row>
      <xdr:rowOff>120091</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36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136618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137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36413</xdr:rowOff>
    </xdr:from>
    <xdr:to>
      <xdr:col>98</xdr:col>
      <xdr:colOff>38100</xdr:colOff>
      <xdr:row>38</xdr:row>
      <xdr:rowOff>138013</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55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129140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64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31534</xdr:rowOff>
    </xdr:from>
    <xdr:to>
      <xdr:col>116</xdr:col>
      <xdr:colOff>63500</xdr:colOff>
      <xdr:row>57</xdr:row>
      <xdr:rowOff>42164</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9804184"/>
          <a:ext cx="8382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56735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10000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42164</xdr:rowOff>
    </xdr:from>
    <xdr:to>
      <xdr:col>111</xdr:col>
      <xdr:colOff>177800</xdr:colOff>
      <xdr:row>57</xdr:row>
      <xdr:rowOff>45174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9814814"/>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163796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10107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45174</xdr:rowOff>
    </xdr:from>
    <xdr:to>
      <xdr:col>107</xdr:col>
      <xdr:colOff>50800</xdr:colOff>
      <xdr:row>57</xdr:row>
      <xdr:rowOff>89674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9817824"/>
          <a:ext cx="889000" cy="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148365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1009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89674</xdr:rowOff>
    </xdr:from>
    <xdr:to>
      <xdr:col>102</xdr:col>
      <xdr:colOff>114300</xdr:colOff>
      <xdr:row>57</xdr:row>
      <xdr:rowOff>92151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9862324"/>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148556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1009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151147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152184</xdr:rowOff>
    </xdr:from>
    <xdr:to>
      <xdr:col>116</xdr:col>
      <xdr:colOff>114300</xdr:colOff>
      <xdr:row>57</xdr:row>
      <xdr:rowOff>82334</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75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3611</xdr:rowOff>
    </xdr:from>
    <xdr:ext cx="469744"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60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162814</xdr:rowOff>
    </xdr:from>
    <xdr:to>
      <xdr:col>112</xdr:col>
      <xdr:colOff>38100</xdr:colOff>
      <xdr:row>57</xdr:row>
      <xdr:rowOff>92964</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76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109491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539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165824</xdr:rowOff>
    </xdr:from>
    <xdr:to>
      <xdr:col>107</xdr:col>
      <xdr:colOff>101600</xdr:colOff>
      <xdr:row>57</xdr:row>
      <xdr:rowOff>95974</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76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112501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542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38874</xdr:rowOff>
    </xdr:from>
    <xdr:to>
      <xdr:col>102</xdr:col>
      <xdr:colOff>165100</xdr:colOff>
      <xdr:row>57</xdr:row>
      <xdr:rowOff>140474</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81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157001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58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41351</xdr:rowOff>
    </xdr:from>
    <xdr:to>
      <xdr:col>98</xdr:col>
      <xdr:colOff>38100</xdr:colOff>
      <xdr:row>57</xdr:row>
      <xdr:rowOff>142951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81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159478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58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47841</xdr:rowOff>
    </xdr:from>
    <xdr:to>
      <xdr:col>116</xdr:col>
      <xdr:colOff>63500</xdr:colOff>
      <xdr:row>72</xdr:row>
      <xdr:rowOff>10903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1323300" y="12049341"/>
          <a:ext cx="838200" cy="30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161606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506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47841</xdr:rowOff>
    </xdr:from>
    <xdr:to>
      <xdr:col>111</xdr:col>
      <xdr:colOff>177800</xdr:colOff>
      <xdr:row>70</xdr:row>
      <xdr:rowOff>143167</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0434300" y="12049341"/>
          <a:ext cx="889000" cy="9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163548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50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143167</xdr:rowOff>
    </xdr:from>
    <xdr:to>
      <xdr:col>107</xdr:col>
      <xdr:colOff>50800</xdr:colOff>
      <xdr:row>71</xdr:row>
      <xdr:rowOff>35744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144667"/>
          <a:ext cx="889000" cy="6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123620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46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35744</xdr:rowOff>
    </xdr:from>
    <xdr:to>
      <xdr:col>102</xdr:col>
      <xdr:colOff>114300</xdr:colOff>
      <xdr:row>71</xdr:row>
      <xdr:rowOff>122307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8656300" y="12208694"/>
          <a:ext cx="889000" cy="8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135907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48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131583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47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131553</xdr:rowOff>
    </xdr:from>
    <xdr:to>
      <xdr:col>116</xdr:col>
      <xdr:colOff>114300</xdr:colOff>
      <xdr:row>72</xdr:row>
      <xdr:rowOff>61703</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30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154430</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15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69</xdr:row>
      <xdr:rowOff>168491</xdr:rowOff>
    </xdr:from>
    <xdr:to>
      <xdr:col>112</xdr:col>
      <xdr:colOff>38100</xdr:colOff>
      <xdr:row>70</xdr:row>
      <xdr:rowOff>98641</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199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68</xdr:row>
      <xdr:rowOff>115168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177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92367</xdr:rowOff>
    </xdr:from>
    <xdr:to>
      <xdr:col>107</xdr:col>
      <xdr:colOff>101600</xdr:colOff>
      <xdr:row>71</xdr:row>
      <xdr:rowOff>22517</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09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39044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186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156394</xdr:rowOff>
    </xdr:from>
    <xdr:to>
      <xdr:col>102</xdr:col>
      <xdr:colOff>165100</xdr:colOff>
      <xdr:row>71</xdr:row>
      <xdr:rowOff>86544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15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103071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193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71507</xdr:rowOff>
    </xdr:from>
    <xdr:to>
      <xdr:col>98</xdr:col>
      <xdr:colOff>38100</xdr:colOff>
      <xdr:row>72</xdr:row>
      <xdr:rowOff>1657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24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18184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01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物件費については、各施設の管理委託費の増高等により、全国平均や北海道平均、類似団体よりも高い傾向にある。</a:t>
          </a:r>
          <a:endParaRPr lang="ja-JP" altLang="ja-JP" sz="1400">
            <a:effectLst/>
          </a:endParaRPr>
        </a:p>
        <a:p>
          <a:r>
            <a:rPr kumimoji="1" lang="ja-JP" altLang="ja-JP" sz="1100">
              <a:solidFill>
                <a:schemeClr val="dk1"/>
              </a:solidFill>
              <a:effectLst/>
              <a:latin typeface="+mn-lt"/>
              <a:ea typeface="+mn-ea"/>
              <a:cs typeface="+mn-cs"/>
            </a:rPr>
            <a:t>補助費等については、各種団体への補助や事業等に伴う負担が増えたため全国平均や類似団体と比べても高い値となっている。</a:t>
          </a:r>
          <a:endParaRPr lang="ja-JP" altLang="ja-JP" sz="1400">
            <a:effectLst/>
          </a:endParaRPr>
        </a:p>
        <a:p>
          <a:r>
            <a:rPr kumimoji="1" lang="ja-JP" altLang="ja-JP" sz="1100">
              <a:solidFill>
                <a:schemeClr val="dk1"/>
              </a:solidFill>
              <a:effectLst/>
              <a:latin typeface="+mn-lt"/>
              <a:ea typeface="+mn-ea"/>
              <a:cs typeface="+mn-cs"/>
            </a:rPr>
            <a:t>普通建設事業費については、類似団体・全国・北海道の平均より</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値となっている。</a:t>
          </a:r>
          <a:endParaRPr lang="ja-JP" altLang="ja-JP" sz="1400">
            <a:effectLst/>
          </a:endParaRPr>
        </a:p>
        <a:p>
          <a:r>
            <a:rPr kumimoji="1" lang="ja-JP" altLang="ja-JP" sz="1100">
              <a:solidFill>
                <a:schemeClr val="dk1"/>
              </a:solidFill>
              <a:effectLst/>
              <a:latin typeface="+mn-lt"/>
              <a:ea typeface="+mn-ea"/>
              <a:cs typeface="+mn-cs"/>
            </a:rPr>
            <a:t>公債費については、近年集中的に進めてきた学校や町営住宅の整備にかかる償還額の増により、全国、北海道、類似団体の平均よりも高い値となっている。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積立金については、ふるさと納税による寄附金が増加しており、寄附者の意向に基づきそれぞれの目的基金に積立てたこと、また将来の財政需要に備え財政調整基金等に積み立てを行ったことにより、全国、北海道</a:t>
          </a:r>
          <a:r>
            <a:rPr kumimoji="1" lang="ja-JP" altLang="en-US" sz="1100">
              <a:solidFill>
                <a:schemeClr val="dk1"/>
              </a:solidFill>
              <a:effectLst/>
              <a:latin typeface="+mn-lt"/>
              <a:ea typeface="+mn-ea"/>
              <a:cs typeface="+mn-cs"/>
            </a:rPr>
            <a:t>の平均よりも高いが、</a:t>
          </a:r>
          <a:r>
            <a:rPr kumimoji="1" lang="ja-JP" altLang="ja-JP" sz="1100">
              <a:solidFill>
                <a:schemeClr val="dk1"/>
              </a:solidFill>
              <a:effectLst/>
              <a:latin typeface="+mn-lt"/>
              <a:ea typeface="+mn-ea"/>
              <a:cs typeface="+mn-cs"/>
            </a:rPr>
            <a:t>類似団体の平均よりも</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値となっている。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北海道上富良野町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9,706
9,577
237.10
8,799,153
8,559,958
215,688
4,499,995
7,332,591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96266</xdr:rowOff>
    </xdr:from>
    <xdr:to>
      <xdr:col>24</xdr:col>
      <xdr:colOff>63500</xdr:colOff>
      <xdr:row>34</xdr:row>
      <xdr:rowOff>120078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54116"/>
          <a:ext cx="838200" cy="19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43324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4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79692</xdr:rowOff>
    </xdr:from>
    <xdr:to>
      <xdr:col>19</xdr:col>
      <xdr:colOff>177800</xdr:colOff>
      <xdr:row>34</xdr:row>
      <xdr:rowOff>120078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08992"/>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51706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79692</xdr:rowOff>
    </xdr:from>
    <xdr:to>
      <xdr:col>15</xdr:col>
      <xdr:colOff>50800</xdr:colOff>
      <xdr:row>34</xdr:row>
      <xdr:rowOff>162370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08992"/>
          <a:ext cx="889000" cy="8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65993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162370</xdr:rowOff>
    </xdr:from>
    <xdr:to>
      <xdr:col>10</xdr:col>
      <xdr:colOff>114300</xdr:colOff>
      <xdr:row>35</xdr:row>
      <xdr:rowOff>15113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91670"/>
          <a:ext cx="889000" cy="2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105236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104855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45466</xdr:rowOff>
    </xdr:from>
    <xdr:to>
      <xdr:col>24</xdr:col>
      <xdr:colOff>114300</xdr:colOff>
      <xdr:row>33</xdr:row>
      <xdr:rowOff>147066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0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68343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5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69278</xdr:rowOff>
    </xdr:from>
    <xdr:to>
      <xdr:col>20</xdr:col>
      <xdr:colOff>38100</xdr:colOff>
      <xdr:row>34</xdr:row>
      <xdr:rowOff>170878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9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15955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7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28892</xdr:rowOff>
    </xdr:from>
    <xdr:to>
      <xdr:col>15</xdr:col>
      <xdr:colOff>101600</xdr:colOff>
      <xdr:row>34</xdr:row>
      <xdr:rowOff>130492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5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147019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3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111570</xdr:rowOff>
    </xdr:from>
    <xdr:to>
      <xdr:col>10</xdr:col>
      <xdr:colOff>165100</xdr:colOff>
      <xdr:row>35</xdr:row>
      <xdr:rowOff>41720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4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58247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1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135763</xdr:rowOff>
    </xdr:from>
    <xdr:to>
      <xdr:col>6</xdr:col>
      <xdr:colOff>38100</xdr:colOff>
      <xdr:row>35</xdr:row>
      <xdr:rowOff>65913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6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82440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40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129863</xdr:rowOff>
    </xdr:from>
    <xdr:to>
      <xdr:col>24</xdr:col>
      <xdr:colOff>63500</xdr:colOff>
      <xdr:row>57</xdr:row>
      <xdr:rowOff>144021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02513"/>
          <a:ext cx="838200" cy="1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87282</xdr:rowOff>
    </xdr:from>
    <xdr:to>
      <xdr:col>19</xdr:col>
      <xdr:colOff>177800</xdr:colOff>
      <xdr:row>57</xdr:row>
      <xdr:rowOff>129863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59932"/>
          <a:ext cx="889000" cy="4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31024</xdr:rowOff>
    </xdr:from>
    <xdr:to>
      <xdr:col>15</xdr:col>
      <xdr:colOff>50800</xdr:colOff>
      <xdr:row>57</xdr:row>
      <xdr:rowOff>87282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03674"/>
          <a:ext cx="889000" cy="5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163181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93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150174</xdr:rowOff>
    </xdr:from>
    <xdr:to>
      <xdr:col>10</xdr:col>
      <xdr:colOff>114300</xdr:colOff>
      <xdr:row>57</xdr:row>
      <xdr:rowOff>31024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51374"/>
          <a:ext cx="889000" cy="5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159997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17218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93221</xdr:rowOff>
    </xdr:from>
    <xdr:to>
      <xdr:col>24</xdr:col>
      <xdr:colOff>114300</xdr:colOff>
      <xdr:row>58</xdr:row>
      <xdr:rowOff>23371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6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71648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44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79063</xdr:rowOff>
    </xdr:from>
    <xdr:to>
      <xdr:col>20</xdr:col>
      <xdr:colOff>38100</xdr:colOff>
      <xdr:row>58</xdr:row>
      <xdr:rowOff>9213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5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340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44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36482</xdr:rowOff>
    </xdr:from>
    <xdr:to>
      <xdr:col>15</xdr:col>
      <xdr:colOff>101600</xdr:colOff>
      <xdr:row>57</xdr:row>
      <xdr:rowOff>138082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0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154609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8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151674</xdr:rowOff>
    </xdr:from>
    <xdr:to>
      <xdr:col>10</xdr:col>
      <xdr:colOff>165100</xdr:colOff>
      <xdr:row>57</xdr:row>
      <xdr:rowOff>81824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5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98351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28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99374</xdr:rowOff>
    </xdr:from>
    <xdr:to>
      <xdr:col>6</xdr:col>
      <xdr:colOff>38100</xdr:colOff>
      <xdr:row>57</xdr:row>
      <xdr:rowOff>29524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0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20651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9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398</xdr:rowOff>
    </xdr:from>
    <xdr:to>
      <xdr:col>24</xdr:col>
      <xdr:colOff>63500</xdr:colOff>
      <xdr:row>75</xdr:row>
      <xdr:rowOff>119979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687698"/>
          <a:ext cx="838200" cy="29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57063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87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398</xdr:rowOff>
    </xdr:from>
    <xdr:to>
      <xdr:col>19</xdr:col>
      <xdr:colOff>177800</xdr:colOff>
      <xdr:row>75</xdr:row>
      <xdr:rowOff>37706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687698"/>
          <a:ext cx="889000" cy="20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87703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37706</xdr:rowOff>
    </xdr:from>
    <xdr:to>
      <xdr:col>15</xdr:col>
      <xdr:colOff>50800</xdr:colOff>
      <xdr:row>76</xdr:row>
      <xdr:rowOff>83747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96456"/>
          <a:ext cx="889000" cy="21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165023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83747</xdr:rowOff>
    </xdr:from>
    <xdr:to>
      <xdr:col>10</xdr:col>
      <xdr:colOff>114300</xdr:colOff>
      <xdr:row>78</xdr:row>
      <xdr:rowOff>36052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13947"/>
          <a:ext cx="889000" cy="29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115158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1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139054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69179</xdr:rowOff>
    </xdr:from>
    <xdr:to>
      <xdr:col>24</xdr:col>
      <xdr:colOff>114300</xdr:colOff>
      <xdr:row>75</xdr:row>
      <xdr:rowOff>170780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279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92056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79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121048</xdr:rowOff>
    </xdr:from>
    <xdr:to>
      <xdr:col>20</xdr:col>
      <xdr:colOff>38100</xdr:colOff>
      <xdr:row>74</xdr:row>
      <xdr:rowOff>51198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3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67725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1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158356</xdr:rowOff>
    </xdr:from>
    <xdr:to>
      <xdr:col>15</xdr:col>
      <xdr:colOff>101600</xdr:colOff>
      <xdr:row>75</xdr:row>
      <xdr:rowOff>88506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105033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2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32947</xdr:rowOff>
    </xdr:from>
    <xdr:to>
      <xdr:col>10</xdr:col>
      <xdr:colOff>165100</xdr:colOff>
      <xdr:row>76</xdr:row>
      <xdr:rowOff>134547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6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151073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3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156702</xdr:rowOff>
    </xdr:from>
    <xdr:to>
      <xdr:col>6</xdr:col>
      <xdr:colOff>38100</xdr:colOff>
      <xdr:row>78</xdr:row>
      <xdr:rowOff>86852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5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103379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33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115148</xdr:rowOff>
    </xdr:from>
    <xdr:to>
      <xdr:col>24</xdr:col>
      <xdr:colOff>63500</xdr:colOff>
      <xdr:row>96</xdr:row>
      <xdr:rowOff>49952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402898"/>
          <a:ext cx="838200" cy="10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75365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34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40525</xdr:rowOff>
    </xdr:from>
    <xdr:to>
      <xdr:col>19</xdr:col>
      <xdr:colOff>177800</xdr:colOff>
      <xdr:row>96</xdr:row>
      <xdr:rowOff>49952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499725"/>
          <a:ext cx="889000" cy="9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38935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40525</xdr:rowOff>
    </xdr:from>
    <xdr:to>
      <xdr:col>15</xdr:col>
      <xdr:colOff>50800</xdr:colOff>
      <xdr:row>96</xdr:row>
      <xdr:rowOff>51615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499725"/>
          <a:ext cx="889000" cy="1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36740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51615</xdr:rowOff>
    </xdr:from>
    <xdr:to>
      <xdr:col>10</xdr:col>
      <xdr:colOff>114300</xdr:colOff>
      <xdr:row>96</xdr:row>
      <xdr:rowOff>119438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510815"/>
          <a:ext cx="889000" cy="6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42318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74341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64348</xdr:rowOff>
    </xdr:from>
    <xdr:to>
      <xdr:col>24</xdr:col>
      <xdr:colOff>114300</xdr:colOff>
      <xdr:row>95</xdr:row>
      <xdr:rowOff>165948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35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87225</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203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170602</xdr:rowOff>
    </xdr:from>
    <xdr:to>
      <xdr:col>20</xdr:col>
      <xdr:colOff>38100</xdr:colOff>
      <xdr:row>96</xdr:row>
      <xdr:rowOff>100752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45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117279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23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161175</xdr:rowOff>
    </xdr:from>
    <xdr:to>
      <xdr:col>15</xdr:col>
      <xdr:colOff>101600</xdr:colOff>
      <xdr:row>96</xdr:row>
      <xdr:rowOff>91325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44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107852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22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815</xdr:rowOff>
    </xdr:from>
    <xdr:to>
      <xdr:col>10</xdr:col>
      <xdr:colOff>165100</xdr:colOff>
      <xdr:row>96</xdr:row>
      <xdr:rowOff>102415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46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118942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23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68638</xdr:rowOff>
    </xdr:from>
    <xdr:to>
      <xdr:col>6</xdr:col>
      <xdr:colOff>38100</xdr:colOff>
      <xdr:row>96</xdr:row>
      <xdr:rowOff>170238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2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15315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30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76998</xdr:rowOff>
    </xdr:from>
    <xdr:to>
      <xdr:col>55</xdr:col>
      <xdr:colOff>0</xdr:colOff>
      <xdr:row>39</xdr:row>
      <xdr:rowOff>77651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763548"/>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77651</xdr:rowOff>
    </xdr:from>
    <xdr:to>
      <xdr:col>50</xdr:col>
      <xdr:colOff>114300</xdr:colOff>
      <xdr:row>39</xdr:row>
      <xdr:rowOff>77651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6420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77651</xdr:rowOff>
    </xdr:from>
    <xdr:to>
      <xdr:col>45</xdr:col>
      <xdr:colOff>177800</xdr:colOff>
      <xdr:row>39</xdr:row>
      <xdr:rowOff>77978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764201"/>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77978</xdr:rowOff>
    </xdr:from>
    <xdr:to>
      <xdr:col>41</xdr:col>
      <xdr:colOff>50800</xdr:colOff>
      <xdr:row>39</xdr:row>
      <xdr:rowOff>78631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764528"/>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26198</xdr:rowOff>
    </xdr:from>
    <xdr:to>
      <xdr:col>55</xdr:col>
      <xdr:colOff>50800</xdr:colOff>
      <xdr:row>39</xdr:row>
      <xdr:rowOff>127798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1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112575</xdr:rowOff>
    </xdr:from>
    <xdr:ext cx="313932"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276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26851</xdr:rowOff>
    </xdr:from>
    <xdr:to>
      <xdr:col>50</xdr:col>
      <xdr:colOff>165100</xdr:colOff>
      <xdr:row>39</xdr:row>
      <xdr:rowOff>128451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1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119578</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82333" y="6806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26851</xdr:rowOff>
    </xdr:from>
    <xdr:to>
      <xdr:col>46</xdr:col>
      <xdr:colOff>38100</xdr:colOff>
      <xdr:row>39</xdr:row>
      <xdr:rowOff>128451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1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119578</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93333" y="6806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27178</xdr:rowOff>
    </xdr:from>
    <xdr:to>
      <xdr:col>41</xdr:col>
      <xdr:colOff>101600</xdr:colOff>
      <xdr:row>39</xdr:row>
      <xdr:rowOff>128778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1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119905</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04333" y="68064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27831</xdr:rowOff>
    </xdr:from>
    <xdr:to>
      <xdr:col>36</xdr:col>
      <xdr:colOff>165100</xdr:colOff>
      <xdr:row>39</xdr:row>
      <xdr:rowOff>129431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1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120558</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15333" y="68071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129349</xdr:rowOff>
    </xdr:from>
    <xdr:to>
      <xdr:col>55</xdr:col>
      <xdr:colOff>0</xdr:colOff>
      <xdr:row>54</xdr:row>
      <xdr:rowOff>150876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387649"/>
          <a:ext cx="8382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89730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90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129349</xdr:rowOff>
    </xdr:from>
    <xdr:to>
      <xdr:col>50</xdr:col>
      <xdr:colOff>114300</xdr:colOff>
      <xdr:row>54</xdr:row>
      <xdr:rowOff>152857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387649"/>
          <a:ext cx="889000" cy="2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81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106235</xdr:rowOff>
    </xdr:from>
    <xdr:to>
      <xdr:col>45</xdr:col>
      <xdr:colOff>177800</xdr:colOff>
      <xdr:row>54</xdr:row>
      <xdr:rowOff>152857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364535"/>
          <a:ext cx="889000" cy="4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31983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80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26810</xdr:rowOff>
    </xdr:from>
    <xdr:to>
      <xdr:col>41</xdr:col>
      <xdr:colOff>50800</xdr:colOff>
      <xdr:row>54</xdr:row>
      <xdr:rowOff>106235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285110"/>
          <a:ext cx="889000" cy="7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45267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81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8488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8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100076</xdr:rowOff>
    </xdr:from>
    <xdr:to>
      <xdr:col>55</xdr:col>
      <xdr:colOff>50800</xdr:colOff>
      <xdr:row>55</xdr:row>
      <xdr:rowOff>30226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35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122953</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20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78549</xdr:rowOff>
    </xdr:from>
    <xdr:to>
      <xdr:col>50</xdr:col>
      <xdr:colOff>165100</xdr:colOff>
      <xdr:row>55</xdr:row>
      <xdr:rowOff>8699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3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25226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11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102057</xdr:rowOff>
    </xdr:from>
    <xdr:to>
      <xdr:col>46</xdr:col>
      <xdr:colOff>38100</xdr:colOff>
      <xdr:row>55</xdr:row>
      <xdr:rowOff>32207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3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48734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13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55435</xdr:rowOff>
    </xdr:from>
    <xdr:to>
      <xdr:col>41</xdr:col>
      <xdr:colOff>101600</xdr:colOff>
      <xdr:row>54</xdr:row>
      <xdr:rowOff>157035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3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2112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08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147460</xdr:rowOff>
    </xdr:from>
    <xdr:to>
      <xdr:col>36</xdr:col>
      <xdr:colOff>165100</xdr:colOff>
      <xdr:row>54</xdr:row>
      <xdr:rowOff>77610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23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94137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00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96385</xdr:rowOff>
    </xdr:from>
    <xdr:to>
      <xdr:col>55</xdr:col>
      <xdr:colOff>0</xdr:colOff>
      <xdr:row>78</xdr:row>
      <xdr:rowOff>112782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469485"/>
          <a:ext cx="838200" cy="1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71896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444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80439</xdr:rowOff>
    </xdr:from>
    <xdr:to>
      <xdr:col>50</xdr:col>
      <xdr:colOff>114300</xdr:colOff>
      <xdr:row>78</xdr:row>
      <xdr:rowOff>112782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53539"/>
          <a:ext cx="889000" cy="3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7605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55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80439</xdr:rowOff>
    </xdr:from>
    <xdr:to>
      <xdr:col>45</xdr:col>
      <xdr:colOff>177800</xdr:colOff>
      <xdr:row>78</xdr:row>
      <xdr:rowOff>85590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53539"/>
          <a:ext cx="889000" cy="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153585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52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56417</xdr:rowOff>
    </xdr:from>
    <xdr:to>
      <xdr:col>41</xdr:col>
      <xdr:colOff>50800</xdr:colOff>
      <xdr:row>78</xdr:row>
      <xdr:rowOff>85590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429517"/>
          <a:ext cx="889000" cy="2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157365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5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147981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52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45585</xdr:rowOff>
    </xdr:from>
    <xdr:to>
      <xdr:col>55</xdr:col>
      <xdr:colOff>50800</xdr:colOff>
      <xdr:row>78</xdr:row>
      <xdr:rowOff>147185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1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4962</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0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61982</xdr:rowOff>
    </xdr:from>
    <xdr:to>
      <xdr:col>50</xdr:col>
      <xdr:colOff>165100</xdr:colOff>
      <xdr:row>78</xdr:row>
      <xdr:rowOff>163582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3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8659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21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29639</xdr:rowOff>
    </xdr:from>
    <xdr:to>
      <xdr:col>46</xdr:col>
      <xdr:colOff>38100</xdr:colOff>
      <xdr:row>78</xdr:row>
      <xdr:rowOff>131239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0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147766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17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34790</xdr:rowOff>
    </xdr:from>
    <xdr:to>
      <xdr:col>41</xdr:col>
      <xdr:colOff>101600</xdr:colOff>
      <xdr:row>78</xdr:row>
      <xdr:rowOff>136390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0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152917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18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5617</xdr:rowOff>
    </xdr:from>
    <xdr:to>
      <xdr:col>36</xdr:col>
      <xdr:colOff>165100</xdr:colOff>
      <xdr:row>78</xdr:row>
      <xdr:rowOff>107217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7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123744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15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161142</xdr:rowOff>
    </xdr:from>
    <xdr:to>
      <xdr:col>55</xdr:col>
      <xdr:colOff>0</xdr:colOff>
      <xdr:row>97</xdr:row>
      <xdr:rowOff>54716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620342"/>
          <a:ext cx="838200" cy="6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762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161142</xdr:rowOff>
    </xdr:from>
    <xdr:to>
      <xdr:col>50</xdr:col>
      <xdr:colOff>114300</xdr:colOff>
      <xdr:row>97</xdr:row>
      <xdr:rowOff>83775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620342"/>
          <a:ext cx="889000" cy="9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91389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89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83775</xdr:rowOff>
    </xdr:from>
    <xdr:to>
      <xdr:col>45</xdr:col>
      <xdr:colOff>177800</xdr:colOff>
      <xdr:row>97</xdr:row>
      <xdr:rowOff>144292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714425"/>
          <a:ext cx="889000" cy="6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104177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90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144292</xdr:rowOff>
    </xdr:from>
    <xdr:to>
      <xdr:col>41</xdr:col>
      <xdr:colOff>50800</xdr:colOff>
      <xdr:row>97</xdr:row>
      <xdr:rowOff>167619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774942"/>
          <a:ext cx="889000" cy="2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113952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91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106078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90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3916</xdr:rowOff>
    </xdr:from>
    <xdr:to>
      <xdr:col>55</xdr:col>
      <xdr:colOff>50800</xdr:colOff>
      <xdr:row>97</xdr:row>
      <xdr:rowOff>105516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3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26793</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48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110342</xdr:rowOff>
    </xdr:from>
    <xdr:to>
      <xdr:col>50</xdr:col>
      <xdr:colOff>165100</xdr:colOff>
      <xdr:row>97</xdr:row>
      <xdr:rowOff>40492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56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57019</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39795" y="1634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32975</xdr:rowOff>
    </xdr:from>
    <xdr:to>
      <xdr:col>46</xdr:col>
      <xdr:colOff>38100</xdr:colOff>
      <xdr:row>97</xdr:row>
      <xdr:rowOff>134575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6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151102</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50795" y="16438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93492</xdr:rowOff>
    </xdr:from>
    <xdr:to>
      <xdr:col>41</xdr:col>
      <xdr:colOff>101600</xdr:colOff>
      <xdr:row>98</xdr:row>
      <xdr:rowOff>23642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2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40169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4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116819</xdr:rowOff>
    </xdr:from>
    <xdr:to>
      <xdr:col>36</xdr:col>
      <xdr:colOff>165100</xdr:colOff>
      <xdr:row>98</xdr:row>
      <xdr:rowOff>46969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4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63496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52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115452</xdr:rowOff>
    </xdr:from>
    <xdr:to>
      <xdr:col>85</xdr:col>
      <xdr:colOff>127000</xdr:colOff>
      <xdr:row>36</xdr:row>
      <xdr:rowOff>159360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287652"/>
          <a:ext cx="838200" cy="4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159360</xdr:rowOff>
    </xdr:from>
    <xdr:to>
      <xdr:col>81</xdr:col>
      <xdr:colOff>50800</xdr:colOff>
      <xdr:row>37</xdr:row>
      <xdr:rowOff>4794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331560"/>
          <a:ext cx="889000" cy="1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4794</xdr:rowOff>
    </xdr:from>
    <xdr:to>
      <xdr:col>76</xdr:col>
      <xdr:colOff>114300</xdr:colOff>
      <xdr:row>37</xdr:row>
      <xdr:rowOff>6491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348444"/>
          <a:ext cx="889000" cy="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64756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6491</xdr:rowOff>
    </xdr:from>
    <xdr:to>
      <xdr:col>71</xdr:col>
      <xdr:colOff>177800</xdr:colOff>
      <xdr:row>37</xdr:row>
      <xdr:rowOff>24241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350141"/>
          <a:ext cx="889000" cy="1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64652</xdr:rowOff>
    </xdr:from>
    <xdr:to>
      <xdr:col>85</xdr:col>
      <xdr:colOff>177800</xdr:colOff>
      <xdr:row>36</xdr:row>
      <xdr:rowOff>166252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3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43079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1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108560</xdr:rowOff>
    </xdr:from>
    <xdr:to>
      <xdr:col>81</xdr:col>
      <xdr:colOff>101600</xdr:colOff>
      <xdr:row>37</xdr:row>
      <xdr:rowOff>38710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29837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37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125444</xdr:rowOff>
    </xdr:from>
    <xdr:to>
      <xdr:col>76</xdr:col>
      <xdr:colOff>165100</xdr:colOff>
      <xdr:row>37</xdr:row>
      <xdr:rowOff>55594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9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46721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39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127141</xdr:rowOff>
    </xdr:from>
    <xdr:to>
      <xdr:col>72</xdr:col>
      <xdr:colOff>38100</xdr:colOff>
      <xdr:row>37</xdr:row>
      <xdr:rowOff>57291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9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48418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39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144891</xdr:rowOff>
    </xdr:from>
    <xdr:to>
      <xdr:col>67</xdr:col>
      <xdr:colOff>101600</xdr:colOff>
      <xdr:row>37</xdr:row>
      <xdr:rowOff>75041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1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66168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40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98159</xdr:rowOff>
    </xdr:from>
    <xdr:to>
      <xdr:col>85</xdr:col>
      <xdr:colOff>127000</xdr:colOff>
      <xdr:row>56</xdr:row>
      <xdr:rowOff>113841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699359"/>
          <a:ext cx="838200" cy="1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113841</xdr:rowOff>
    </xdr:from>
    <xdr:to>
      <xdr:col>81</xdr:col>
      <xdr:colOff>50800</xdr:colOff>
      <xdr:row>57</xdr:row>
      <xdr:rowOff>59873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715041"/>
          <a:ext cx="889000" cy="11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157190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7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59873</xdr:rowOff>
    </xdr:from>
    <xdr:to>
      <xdr:col>76</xdr:col>
      <xdr:colOff>114300</xdr:colOff>
      <xdr:row>57</xdr:row>
      <xdr:rowOff>64102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32523"/>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43592</xdr:rowOff>
    </xdr:from>
    <xdr:to>
      <xdr:col>71</xdr:col>
      <xdr:colOff>177800</xdr:colOff>
      <xdr:row>57</xdr:row>
      <xdr:rowOff>64102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16242"/>
          <a:ext cx="889000" cy="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12287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47359</xdr:rowOff>
    </xdr:from>
    <xdr:to>
      <xdr:col>85</xdr:col>
      <xdr:colOff>177800</xdr:colOff>
      <xdr:row>56</xdr:row>
      <xdr:rowOff>148959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4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25786</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2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63041</xdr:rowOff>
    </xdr:from>
    <xdr:to>
      <xdr:col>81</xdr:col>
      <xdr:colOff>101600</xdr:colOff>
      <xdr:row>56</xdr:row>
      <xdr:rowOff>164641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6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9718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43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9073</xdr:rowOff>
    </xdr:from>
    <xdr:to>
      <xdr:col>76</xdr:col>
      <xdr:colOff>165100</xdr:colOff>
      <xdr:row>57</xdr:row>
      <xdr:rowOff>110673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8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101800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7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13302</xdr:rowOff>
    </xdr:from>
    <xdr:to>
      <xdr:col>72</xdr:col>
      <xdr:colOff>38100</xdr:colOff>
      <xdr:row>57</xdr:row>
      <xdr:rowOff>114902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8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106029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164242</xdr:rowOff>
    </xdr:from>
    <xdr:to>
      <xdr:col>67</xdr:col>
      <xdr:colOff>101600</xdr:colOff>
      <xdr:row>57</xdr:row>
      <xdr:rowOff>94392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6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85519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5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79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140838</xdr:rowOff>
    </xdr:from>
    <xdr:to>
      <xdr:col>85</xdr:col>
      <xdr:colOff>127000</xdr:colOff>
      <xdr:row>96</xdr:row>
      <xdr:rowOff>146763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600038"/>
          <a:ext cx="838200" cy="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119781</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131279</xdr:rowOff>
    </xdr:from>
    <xdr:to>
      <xdr:col>81</xdr:col>
      <xdr:colOff>50800</xdr:colOff>
      <xdr:row>96</xdr:row>
      <xdr:rowOff>140838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590479"/>
          <a:ext cx="889000" cy="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58115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8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128302</xdr:rowOff>
    </xdr:from>
    <xdr:to>
      <xdr:col>76</xdr:col>
      <xdr:colOff>114300</xdr:colOff>
      <xdr:row>96</xdr:row>
      <xdr:rowOff>131279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587502"/>
          <a:ext cx="889000" cy="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64465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9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128302</xdr:rowOff>
    </xdr:from>
    <xdr:to>
      <xdr:col>71</xdr:col>
      <xdr:colOff>177800</xdr:colOff>
      <xdr:row>96</xdr:row>
      <xdr:rowOff>140934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587502"/>
          <a:ext cx="889000" cy="1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79667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88363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71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95963</xdr:rowOff>
    </xdr:from>
    <xdr:to>
      <xdr:col>85</xdr:col>
      <xdr:colOff>177800</xdr:colOff>
      <xdr:row>97</xdr:row>
      <xdr:rowOff>26113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55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118840</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40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90038</xdr:rowOff>
    </xdr:from>
    <xdr:to>
      <xdr:col>81</xdr:col>
      <xdr:colOff>101600</xdr:colOff>
      <xdr:row>97</xdr:row>
      <xdr:rowOff>20188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54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36715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32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80479</xdr:rowOff>
    </xdr:from>
    <xdr:to>
      <xdr:col>76</xdr:col>
      <xdr:colOff>165100</xdr:colOff>
      <xdr:row>97</xdr:row>
      <xdr:rowOff>10629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53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27156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31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77502</xdr:rowOff>
    </xdr:from>
    <xdr:to>
      <xdr:col>72</xdr:col>
      <xdr:colOff>38100</xdr:colOff>
      <xdr:row>97</xdr:row>
      <xdr:rowOff>7652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53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24179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31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90134</xdr:rowOff>
    </xdr:from>
    <xdr:to>
      <xdr:col>67</xdr:col>
      <xdr:colOff>101600</xdr:colOff>
      <xdr:row>97</xdr:row>
      <xdr:rowOff>20284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54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36811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32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総務費においては、公共施設整備基金積立金の減少等により減となっている。</a:t>
          </a:r>
          <a:endParaRPr lang="ja-JP" altLang="ja-JP" sz="1400">
            <a:effectLst/>
          </a:endParaRPr>
        </a:p>
        <a:p>
          <a:r>
            <a:rPr kumimoji="1" lang="ja-JP" altLang="ja-JP" sz="1100">
              <a:solidFill>
                <a:schemeClr val="dk1"/>
              </a:solidFill>
              <a:effectLst/>
              <a:latin typeface="+mn-lt"/>
              <a:ea typeface="+mn-ea"/>
              <a:cs typeface="+mn-cs"/>
            </a:rPr>
            <a:t>　民生費においては</a:t>
          </a:r>
          <a:r>
            <a:rPr kumimoji="1" lang="ja-JP" altLang="en-US" sz="1100">
              <a:solidFill>
                <a:schemeClr val="dk1"/>
              </a:solidFill>
              <a:effectLst/>
              <a:latin typeface="+mn-lt"/>
              <a:ea typeface="+mn-ea"/>
              <a:cs typeface="+mn-cs"/>
            </a:rPr>
            <a:t>こどもセンター整備事業に係る建設事業が終了したため減</a:t>
          </a:r>
          <a:r>
            <a:rPr kumimoji="1" lang="ja-JP" altLang="ja-JP" sz="1100">
              <a:solidFill>
                <a:schemeClr val="dk1"/>
              </a:solidFill>
              <a:effectLst/>
              <a:latin typeface="+mn-lt"/>
              <a:ea typeface="+mn-ea"/>
              <a:cs typeface="+mn-cs"/>
            </a:rPr>
            <a:t>額となっている。</a:t>
          </a:r>
          <a:endParaRPr lang="ja-JP" altLang="ja-JP" sz="1400">
            <a:effectLst/>
          </a:endParaRPr>
        </a:p>
        <a:p>
          <a:r>
            <a:rPr kumimoji="1" lang="ja-JP" altLang="ja-JP" sz="1100">
              <a:solidFill>
                <a:schemeClr val="dk1"/>
              </a:solidFill>
              <a:effectLst/>
              <a:latin typeface="+mn-lt"/>
              <a:ea typeface="+mn-ea"/>
              <a:cs typeface="+mn-cs"/>
            </a:rPr>
            <a:t>　土木費においては</a:t>
          </a:r>
          <a:r>
            <a:rPr kumimoji="1" lang="ja-JP" altLang="en-US" sz="1100">
              <a:solidFill>
                <a:schemeClr val="dk1"/>
              </a:solidFill>
              <a:effectLst/>
              <a:latin typeface="+mn-lt"/>
              <a:ea typeface="+mn-ea"/>
              <a:cs typeface="+mn-cs"/>
            </a:rPr>
            <a:t>公営住宅建設事業が終了したため減</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教育費においてはほぼ同程度となっている。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北海道上富良野町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000" b="0" i="0" baseline="0">
              <a:solidFill>
                <a:schemeClr val="dk1"/>
              </a:solidFill>
              <a:effectLst/>
              <a:latin typeface="+mn-lt"/>
              <a:ea typeface="+mn-ea"/>
              <a:cs typeface="+mn-cs"/>
            </a:rPr>
            <a:t>■財政調整基金残高</a:t>
          </a:r>
          <a:endParaRPr lang="ja-JP" altLang="ja-JP" sz="1100">
            <a:effectLst/>
          </a:endParaRPr>
        </a:p>
        <a:p>
          <a:pPr rtl="0"/>
          <a:r>
            <a:rPr lang="ja-JP" altLang="ja-JP" sz="1000" b="0" i="0" baseline="0">
              <a:solidFill>
                <a:schemeClr val="dk1"/>
              </a:solidFill>
              <a:effectLst/>
              <a:latin typeface="+mn-lt"/>
              <a:ea typeface="+mn-ea"/>
              <a:cs typeface="+mn-cs"/>
            </a:rPr>
            <a:t>　年度によって増減はあるが概ね</a:t>
          </a:r>
          <a:r>
            <a:rPr lang="en-US" altLang="ja-JP" sz="1000" b="0" i="0" baseline="0">
              <a:solidFill>
                <a:schemeClr val="dk1"/>
              </a:solidFill>
              <a:effectLst/>
              <a:latin typeface="+mn-lt"/>
              <a:ea typeface="+mn-ea"/>
              <a:cs typeface="+mn-cs"/>
            </a:rPr>
            <a:t>13%</a:t>
          </a:r>
          <a:r>
            <a:rPr lang="ja-JP" altLang="ja-JP" sz="1000" b="0" i="0" baseline="0">
              <a:solidFill>
                <a:schemeClr val="dk1"/>
              </a:solidFill>
              <a:effectLst/>
              <a:latin typeface="+mn-lt"/>
              <a:ea typeface="+mn-ea"/>
              <a:cs typeface="+mn-cs"/>
            </a:rPr>
            <a:t>台で推移してきている。</a:t>
          </a:r>
          <a:endParaRPr lang="ja-JP" altLang="ja-JP" sz="1100">
            <a:effectLst/>
          </a:endParaRPr>
        </a:p>
        <a:p>
          <a:pPr rtl="0"/>
          <a:r>
            <a:rPr lang="ja-JP" altLang="ja-JP" sz="1000" b="0" i="0" baseline="0">
              <a:solidFill>
                <a:schemeClr val="dk1"/>
              </a:solidFill>
              <a:effectLst/>
              <a:latin typeface="+mn-lt"/>
              <a:ea typeface="+mn-ea"/>
              <a:cs typeface="+mn-cs"/>
            </a:rPr>
            <a:t>■実質収支額及び実質単年度収支</a:t>
          </a:r>
          <a:endParaRPr lang="ja-JP" altLang="ja-JP" sz="1100">
            <a:effectLst/>
          </a:endParaRPr>
        </a:p>
        <a:p>
          <a:pPr rtl="0"/>
          <a:r>
            <a:rPr lang="ja-JP" altLang="ja-JP" sz="1000" b="0" i="0" baseline="0">
              <a:solidFill>
                <a:schemeClr val="dk1"/>
              </a:solidFill>
              <a:effectLst/>
              <a:latin typeface="+mn-lt"/>
              <a:ea typeface="+mn-ea"/>
              <a:cs typeface="+mn-cs"/>
            </a:rPr>
            <a:t>　年度によって増減はあるが、概ね望ましい範囲で推移しており、財政運営の健全性は維持されている。令和</a:t>
          </a:r>
          <a:r>
            <a:rPr lang="ja-JP" altLang="en-US" sz="1000" b="0" i="0" baseline="0">
              <a:solidFill>
                <a:schemeClr val="dk1"/>
              </a:solidFill>
              <a:effectLst/>
              <a:latin typeface="+mn-lt"/>
              <a:ea typeface="+mn-ea"/>
              <a:cs typeface="+mn-cs"/>
            </a:rPr>
            <a:t>６</a:t>
          </a:r>
          <a:r>
            <a:rPr lang="ja-JP" altLang="ja-JP" sz="1000" b="0" i="0" baseline="0">
              <a:solidFill>
                <a:schemeClr val="dk1"/>
              </a:solidFill>
              <a:effectLst/>
              <a:latin typeface="+mn-lt"/>
              <a:ea typeface="+mn-ea"/>
              <a:cs typeface="+mn-cs"/>
            </a:rPr>
            <a:t>年度においては、地方交付税、ふるさと納税による寄附金の増などにより実質収支額は増となっている。今後においても、将来における財政需要に備えつつ、</a:t>
          </a:r>
          <a:r>
            <a:rPr lang="ja-JP" altLang="ja-JP" sz="1000">
              <a:solidFill>
                <a:schemeClr val="dk1"/>
              </a:solidFill>
              <a:effectLst/>
              <a:latin typeface="+mn-lt"/>
              <a:ea typeface="+mn-ea"/>
              <a:cs typeface="+mn-cs"/>
            </a:rPr>
            <a:t>財政調整基金を取り崩すことなく弾力的な運用が行えるよう、経常収支比率の抑制に努める。</a:t>
          </a:r>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北海道上富良野町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近年はすべての会計で黒字となっていたが、ラベンダーハイツ会計においては、平成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年度の介護報酬の改定や利用者の減少等により歳入が減少したことにより平成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年度まで赤字となっていた。平成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年度からは経営安定化のために一般会計から繰出しを行い、赤字は解消されているが、効率的な人員配置や経費の縮減など、計画的に収支の改善をさらに図っていかなければならない。</a:t>
          </a:r>
          <a:endParaRPr lang="ja-JP" altLang="ja-JP" sz="1400">
            <a:effectLst/>
          </a:endParaRPr>
        </a:p>
        <a:p>
          <a:r>
            <a:rPr kumimoji="1" lang="ja-JP" altLang="ja-JP" sz="1100">
              <a:solidFill>
                <a:schemeClr val="dk1"/>
              </a:solidFill>
              <a:effectLst/>
              <a:latin typeface="+mn-lt"/>
              <a:ea typeface="+mn-ea"/>
              <a:cs typeface="+mn-cs"/>
            </a:rPr>
            <a:t>　その他の会計においても、高齢化による医療費の増大や人口減少などにより収益の悪化も将来的に懸念されることから、受益者負担の見直しを含め、健全な財政運営に努めていく。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8799153</v>
      </c>
      <c r="BO4" s="358"/>
      <c r="BP4" s="358"/>
      <c r="BQ4" s="358"/>
      <c r="BR4" s="358"/>
      <c r="BS4" s="358"/>
      <c r="BT4" s="358"/>
      <c r="BU4" s="359"/>
      <c r="BV4" s="357">
        <v>9524934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4.8</v>
      </c>
      <c r="CU4" s="364"/>
      <c r="CV4" s="364"/>
      <c r="CW4" s="364"/>
      <c r="CX4" s="364"/>
      <c r="CY4" s="364"/>
      <c r="CZ4" s="364"/>
      <c r="DA4" s="365"/>
      <c r="DB4" s="363">
        <v>8.1</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8559958</v>
      </c>
      <c r="BO5" s="395"/>
      <c r="BP5" s="395"/>
      <c r="BQ5" s="395"/>
      <c r="BR5" s="395"/>
      <c r="BS5" s="395"/>
      <c r="BT5" s="395"/>
      <c r="BU5" s="396"/>
      <c r="BV5" s="394">
        <v>9161267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88.3</v>
      </c>
      <c r="CU5" s="392"/>
      <c r="CV5" s="392"/>
      <c r="CW5" s="392"/>
      <c r="CX5" s="392"/>
      <c r="CY5" s="392"/>
      <c r="CZ5" s="392"/>
      <c r="DA5" s="393"/>
      <c r="DB5" s="391">
        <v>86.7</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239195</v>
      </c>
      <c r="BO6" s="395"/>
      <c r="BP6" s="395"/>
      <c r="BQ6" s="395"/>
      <c r="BR6" s="395"/>
      <c r="BS6" s="395"/>
      <c r="BT6" s="395"/>
      <c r="BU6" s="396"/>
      <c r="BV6" s="394">
        <v>363667</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88.4</v>
      </c>
      <c r="CU6" s="432"/>
      <c r="CV6" s="432"/>
      <c r="CW6" s="432"/>
      <c r="CX6" s="432"/>
      <c r="CY6" s="432"/>
      <c r="CZ6" s="432"/>
      <c r="DA6" s="433"/>
      <c r="DB6" s="431">
        <v>87.1</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23507</v>
      </c>
      <c r="BO7" s="395"/>
      <c r="BP7" s="395"/>
      <c r="BQ7" s="395"/>
      <c r="BR7" s="395"/>
      <c r="BS7" s="395"/>
      <c r="BT7" s="395"/>
      <c r="BU7" s="396"/>
      <c r="BV7" s="394">
        <v>3866</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4499995</v>
      </c>
      <c r="CU7" s="395"/>
      <c r="CV7" s="395"/>
      <c r="CW7" s="395"/>
      <c r="CX7" s="395"/>
      <c r="CY7" s="395"/>
      <c r="CZ7" s="395"/>
      <c r="DA7" s="396"/>
      <c r="DB7" s="394">
        <v>4453996</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215688</v>
      </c>
      <c r="BO8" s="395"/>
      <c r="BP8" s="395"/>
      <c r="BQ8" s="395"/>
      <c r="BR8" s="395"/>
      <c r="BS8" s="395"/>
      <c r="BT8" s="395"/>
      <c r="BU8" s="396"/>
      <c r="BV8" s="394">
        <v>359801</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v>
      </c>
      <c r="CU8" s="435"/>
      <c r="CV8" s="435"/>
      <c r="CW8" s="435"/>
      <c r="CX8" s="435"/>
      <c r="CY8" s="435"/>
      <c r="CZ8" s="435"/>
      <c r="DA8" s="436"/>
      <c r="DB8" s="434">
        <v>0.28999999999999998</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10348</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-144113</v>
      </c>
      <c r="BO9" s="395"/>
      <c r="BP9" s="395"/>
      <c r="BQ9" s="395"/>
      <c r="BR9" s="395"/>
      <c r="BS9" s="395"/>
      <c r="BT9" s="395"/>
      <c r="BU9" s="396"/>
      <c r="BV9" s="394">
        <v>-137653</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11.6</v>
      </c>
      <c r="CU9" s="392"/>
      <c r="CV9" s="392"/>
      <c r="CW9" s="392"/>
      <c r="CX9" s="392"/>
      <c r="CY9" s="392"/>
      <c r="CZ9" s="392"/>
      <c r="DA9" s="393"/>
      <c r="DB9" s="391">
        <v>11.6</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10826</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483</v>
      </c>
      <c r="BO10" s="395"/>
      <c r="BP10" s="395"/>
      <c r="BQ10" s="395"/>
      <c r="BR10" s="395"/>
      <c r="BS10" s="395"/>
      <c r="BT10" s="395"/>
      <c r="BU10" s="396"/>
      <c r="BV10" s="394">
        <v>25</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9706</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9577</v>
      </c>
      <c r="S13" s="479"/>
      <c r="T13" s="479"/>
      <c r="U13" s="479"/>
      <c r="V13" s="480"/>
      <c r="W13" s="410" t="s">
        <v>131</v>
      </c>
      <c r="X13" s="411"/>
      <c r="Y13" s="411"/>
      <c r="Z13" s="411"/>
      <c r="AA13" s="411"/>
      <c r="AB13" s="401"/>
      <c r="AC13" s="445">
        <v>966</v>
      </c>
      <c r="AD13" s="446"/>
      <c r="AE13" s="446"/>
      <c r="AF13" s="446"/>
      <c r="AG13" s="488"/>
      <c r="AH13" s="445">
        <v>975</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-143630</v>
      </c>
      <c r="BO13" s="395"/>
      <c r="BP13" s="395"/>
      <c r="BQ13" s="395"/>
      <c r="BR13" s="395"/>
      <c r="BS13" s="395"/>
      <c r="BT13" s="395"/>
      <c r="BU13" s="396"/>
      <c r="BV13" s="394">
        <v>-137628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v>
      </c>
      <c r="CU13" s="392"/>
      <c r="CV13" s="392"/>
      <c r="CW13" s="392"/>
      <c r="CX13" s="392"/>
      <c r="CY13" s="392"/>
      <c r="CZ13" s="392"/>
      <c r="DA13" s="393"/>
      <c r="DB13" s="391">
        <v>9.1999999999999993</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10004</v>
      </c>
      <c r="S14" s="479"/>
      <c r="T14" s="479"/>
      <c r="U14" s="479"/>
      <c r="V14" s="480"/>
      <c r="W14" s="384"/>
      <c r="X14" s="385"/>
      <c r="Y14" s="385"/>
      <c r="Z14" s="385"/>
      <c r="AA14" s="385"/>
      <c r="AB14" s="374"/>
      <c r="AC14" s="481">
        <v>17.5</v>
      </c>
      <c r="AD14" s="482"/>
      <c r="AE14" s="482"/>
      <c r="AF14" s="482"/>
      <c r="AG14" s="483"/>
      <c r="AH14" s="481">
        <v>17.399999999999999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79.099999999999994</v>
      </c>
      <c r="CU14" s="493"/>
      <c r="CV14" s="493"/>
      <c r="CW14" s="493"/>
      <c r="CX14" s="493"/>
      <c r="CY14" s="493"/>
      <c r="CZ14" s="493"/>
      <c r="DA14" s="494"/>
      <c r="DB14" s="492">
        <v>37.6</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9913</v>
      </c>
      <c r="S15" s="479"/>
      <c r="T15" s="479"/>
      <c r="U15" s="479"/>
      <c r="V15" s="480"/>
      <c r="W15" s="410" t="s">
        <v>137</v>
      </c>
      <c r="X15" s="411"/>
      <c r="Y15" s="411"/>
      <c r="Z15" s="411"/>
      <c r="AA15" s="411"/>
      <c r="AB15" s="401"/>
      <c r="AC15" s="445">
        <v>578</v>
      </c>
      <c r="AD15" s="446"/>
      <c r="AE15" s="446"/>
      <c r="AF15" s="446"/>
      <c r="AG15" s="488"/>
      <c r="AH15" s="445">
        <v>671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1255975</v>
      </c>
      <c r="BO15" s="358"/>
      <c r="BP15" s="358"/>
      <c r="BQ15" s="358"/>
      <c r="BR15" s="358"/>
      <c r="BS15" s="358"/>
      <c r="BT15" s="358"/>
      <c r="BU15" s="359"/>
      <c r="BV15" s="357">
        <v>1247376</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10.5</v>
      </c>
      <c r="AD16" s="482"/>
      <c r="AE16" s="482"/>
      <c r="AF16" s="482"/>
      <c r="AG16" s="483"/>
      <c r="AH16" s="481">
        <v>12</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4249544</v>
      </c>
      <c r="BO16" s="395"/>
      <c r="BP16" s="395"/>
      <c r="BQ16" s="395"/>
      <c r="BR16" s="395"/>
      <c r="BS16" s="395"/>
      <c r="BT16" s="395"/>
      <c r="BU16" s="396"/>
      <c r="BV16" s="394">
        <v>4153471</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3986</v>
      </c>
      <c r="AD17" s="446"/>
      <c r="AE17" s="446"/>
      <c r="AF17" s="446"/>
      <c r="AG17" s="488"/>
      <c r="AH17" s="445">
        <v>3968</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1540422</v>
      </c>
      <c r="BO17" s="395"/>
      <c r="BP17" s="395"/>
      <c r="BQ17" s="395"/>
      <c r="BR17" s="395"/>
      <c r="BS17" s="395"/>
      <c r="BT17" s="395"/>
      <c r="BU17" s="396"/>
      <c r="BV17" s="394">
        <v>1526759</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9" t="s">
        <v>147</v>
      </c>
      <c r="C18" s="437"/>
      <c r="D18" s="437"/>
      <c r="E18" s="520"/>
      <c r="F18" s="520"/>
      <c r="G18" s="520"/>
      <c r="H18" s="520"/>
      <c r="I18" s="520"/>
      <c r="J18" s="520"/>
      <c r="K18" s="520"/>
      <c r="L18" s="521">
        <v>237.1</v>
      </c>
      <c r="M18" s="521"/>
      <c r="N18" s="521"/>
      <c r="O18" s="521"/>
      <c r="P18" s="521"/>
      <c r="Q18" s="521"/>
      <c r="R18" s="522"/>
      <c r="S18" s="522"/>
      <c r="T18" s="522"/>
      <c r="U18" s="522"/>
      <c r="V18" s="523"/>
      <c r="W18" s="412"/>
      <c r="X18" s="413"/>
      <c r="Y18" s="413"/>
      <c r="Z18" s="413"/>
      <c r="AA18" s="413"/>
      <c r="AB18" s="404"/>
      <c r="AC18" s="524">
        <v>72.099999999999994</v>
      </c>
      <c r="AD18" s="525"/>
      <c r="AE18" s="525"/>
      <c r="AF18" s="525"/>
      <c r="AG18" s="526"/>
      <c r="AH18" s="524">
        <v>70.7</v>
      </c>
      <c r="AI18" s="525"/>
      <c r="AJ18" s="525"/>
      <c r="AK18" s="525"/>
      <c r="AL18" s="527"/>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4033030</v>
      </c>
      <c r="BO18" s="395"/>
      <c r="BP18" s="395"/>
      <c r="BQ18" s="395"/>
      <c r="BR18" s="395"/>
      <c r="BS18" s="395"/>
      <c r="BT18" s="395"/>
      <c r="BU18" s="396"/>
      <c r="BV18" s="394">
        <v>3937556</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9" t="s">
        <v>149</v>
      </c>
      <c r="C19" s="437"/>
      <c r="D19" s="437"/>
      <c r="E19" s="520"/>
      <c r="F19" s="520"/>
      <c r="G19" s="520"/>
      <c r="H19" s="520"/>
      <c r="I19" s="520"/>
      <c r="J19" s="520"/>
      <c r="K19" s="520"/>
      <c r="L19" s="528">
        <v>44</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5613809</v>
      </c>
      <c r="BO19" s="395"/>
      <c r="BP19" s="395"/>
      <c r="BQ19" s="395"/>
      <c r="BR19" s="395"/>
      <c r="BS19" s="395"/>
      <c r="BT19" s="395"/>
      <c r="BU19" s="396"/>
      <c r="BV19" s="394">
        <v>5890305</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9" t="s">
        <v>151</v>
      </c>
      <c r="C20" s="437"/>
      <c r="D20" s="437"/>
      <c r="E20" s="520"/>
      <c r="F20" s="520"/>
      <c r="G20" s="520"/>
      <c r="H20" s="520"/>
      <c r="I20" s="520"/>
      <c r="J20" s="520"/>
      <c r="K20" s="520"/>
      <c r="L20" s="528">
        <v>4287</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10" t="s">
        <v>152</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7332591</v>
      </c>
      <c r="BO22" s="358"/>
      <c r="BP22" s="358"/>
      <c r="BQ22" s="358"/>
      <c r="BR22" s="358"/>
      <c r="BS22" s="358"/>
      <c r="BT22" s="358"/>
      <c r="BU22" s="359"/>
      <c r="BV22" s="357">
        <v>7704382</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6963342</v>
      </c>
      <c r="BO23" s="395"/>
      <c r="BP23" s="395"/>
      <c r="BQ23" s="395"/>
      <c r="BR23" s="395"/>
      <c r="BS23" s="395"/>
      <c r="BT23" s="395"/>
      <c r="BU23" s="396"/>
      <c r="BV23" s="394">
        <v>7247173</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7500</v>
      </c>
      <c r="R24" s="446"/>
      <c r="S24" s="446"/>
      <c r="T24" s="446"/>
      <c r="U24" s="446"/>
      <c r="V24" s="488"/>
      <c r="W24" s="540"/>
      <c r="X24" s="541"/>
      <c r="Y24" s="542"/>
      <c r="Z24" s="444" t="s">
        <v>162</v>
      </c>
      <c r="AA24" s="424"/>
      <c r="AB24" s="424"/>
      <c r="AC24" s="424"/>
      <c r="AD24" s="424"/>
      <c r="AE24" s="424"/>
      <c r="AF24" s="424"/>
      <c r="AG24" s="425"/>
      <c r="AH24" s="445">
        <v>110</v>
      </c>
      <c r="AI24" s="446"/>
      <c r="AJ24" s="446"/>
      <c r="AK24" s="446"/>
      <c r="AL24" s="488"/>
      <c r="AM24" s="445">
        <v>315700</v>
      </c>
      <c r="AN24" s="446"/>
      <c r="AO24" s="446"/>
      <c r="AP24" s="446"/>
      <c r="AQ24" s="446"/>
      <c r="AR24" s="488"/>
      <c r="AS24" s="445">
        <v>2870</v>
      </c>
      <c r="AT24" s="446"/>
      <c r="AU24" s="446"/>
      <c r="AV24" s="446"/>
      <c r="AW24" s="446"/>
      <c r="AX24" s="447"/>
      <c r="AY24" s="513" t="s">
        <v>163</v>
      </c>
      <c r="AZ24" s="514"/>
      <c r="BA24" s="514"/>
      <c r="BB24" s="514"/>
      <c r="BC24" s="514"/>
      <c r="BD24" s="514"/>
      <c r="BE24" s="514"/>
      <c r="BF24" s="514"/>
      <c r="BG24" s="514"/>
      <c r="BH24" s="514"/>
      <c r="BI24" s="514"/>
      <c r="BJ24" s="514"/>
      <c r="BK24" s="514"/>
      <c r="BL24" s="514"/>
      <c r="BM24" s="515"/>
      <c r="BN24" s="394">
        <v>5402331</v>
      </c>
      <c r="BO24" s="395"/>
      <c r="BP24" s="395"/>
      <c r="BQ24" s="395"/>
      <c r="BR24" s="395"/>
      <c r="BS24" s="395"/>
      <c r="BT24" s="395"/>
      <c r="BU24" s="396"/>
      <c r="BV24" s="394">
        <v>5553970</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6120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375750</v>
      </c>
      <c r="BO25" s="358"/>
      <c r="BP25" s="358"/>
      <c r="BQ25" s="358"/>
      <c r="BR25" s="358"/>
      <c r="BS25" s="358"/>
      <c r="BT25" s="358"/>
      <c r="BU25" s="359"/>
      <c r="BV25" s="357">
        <v>523539</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5760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2750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6" t="s">
        <v>122</v>
      </c>
      <c r="BO27" s="517"/>
      <c r="BP27" s="517"/>
      <c r="BQ27" s="517"/>
      <c r="BR27" s="517"/>
      <c r="BS27" s="517"/>
      <c r="BT27" s="517"/>
      <c r="BU27" s="518"/>
      <c r="BV27" s="516" t="s">
        <v>122</v>
      </c>
      <c r="BW27" s="517"/>
      <c r="BX27" s="517"/>
      <c r="BY27" s="517"/>
      <c r="BZ27" s="517"/>
      <c r="CA27" s="517"/>
      <c r="CB27" s="517"/>
      <c r="CC27" s="518"/>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2090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624967</v>
      </c>
      <c r="BO28" s="358"/>
      <c r="BP28" s="358"/>
      <c r="BQ28" s="358"/>
      <c r="BR28" s="358"/>
      <c r="BS28" s="358"/>
      <c r="BT28" s="358"/>
      <c r="BU28" s="359"/>
      <c r="BV28" s="357">
        <v>624484</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12</v>
      </c>
      <c r="M29" s="446"/>
      <c r="N29" s="446"/>
      <c r="O29" s="446"/>
      <c r="P29" s="488"/>
      <c r="Q29" s="445">
        <v>1790</v>
      </c>
      <c r="R29" s="446"/>
      <c r="S29" s="446"/>
      <c r="T29" s="446"/>
      <c r="U29" s="446"/>
      <c r="V29" s="488"/>
      <c r="W29" s="543"/>
      <c r="X29" s="544"/>
      <c r="Y29" s="545"/>
      <c r="Z29" s="444" t="s">
        <v>177</v>
      </c>
      <c r="AA29" s="424"/>
      <c r="AB29" s="424"/>
      <c r="AC29" s="424"/>
      <c r="AD29" s="424"/>
      <c r="AE29" s="424"/>
      <c r="AF29" s="424"/>
      <c r="AG29" s="425"/>
      <c r="AH29" s="445">
        <v>110</v>
      </c>
      <c r="AI29" s="446"/>
      <c r="AJ29" s="446"/>
      <c r="AK29" s="446"/>
      <c r="AL29" s="488"/>
      <c r="AM29" s="445">
        <v>315700</v>
      </c>
      <c r="AN29" s="446"/>
      <c r="AO29" s="446"/>
      <c r="AP29" s="446"/>
      <c r="AQ29" s="446"/>
      <c r="AR29" s="488"/>
      <c r="AS29" s="445">
        <v>2870</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838178</v>
      </c>
      <c r="BO29" s="395"/>
      <c r="BP29" s="395"/>
      <c r="BQ29" s="395"/>
      <c r="BR29" s="395"/>
      <c r="BS29" s="395"/>
      <c r="BT29" s="395"/>
      <c r="BU29" s="396"/>
      <c r="BV29" s="394">
        <v>736308</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4">
        <v>99</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48</v>
      </c>
      <c r="BD30" s="514"/>
      <c r="BE30" s="514"/>
      <c r="BF30" s="514"/>
      <c r="BG30" s="514"/>
      <c r="BH30" s="514"/>
      <c r="BI30" s="514"/>
      <c r="BJ30" s="514"/>
      <c r="BK30" s="514"/>
      <c r="BL30" s="514"/>
      <c r="BM30" s="515"/>
      <c r="BN30" s="516">
        <v>2307087</v>
      </c>
      <c r="BO30" s="517"/>
      <c r="BP30" s="517"/>
      <c r="BQ30" s="517"/>
      <c r="BR30" s="517"/>
      <c r="BS30" s="517"/>
      <c r="BT30" s="517"/>
      <c r="BU30" s="518"/>
      <c r="BV30" s="516">
        <v>2336120</v>
      </c>
      <c r="BW30" s="517"/>
      <c r="BX30" s="517"/>
      <c r="BY30" s="517"/>
      <c r="BZ30" s="517"/>
      <c r="CA30" s="517"/>
      <c r="CB30" s="517"/>
      <c r="CC30" s="518"/>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病院事業会計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10</v>
      </c>
      <c r="BX34" s="584"/>
      <c r="BY34" s="585" t="str">
        <f>IF('各会計、関係団体の財政状況及び健全化判断比率'!B68="","",'各会計、関係団体の財政状況及び健全化判断比率'!B68)</f>
        <v>富良野広域連合</v>
      </c>
      <c r="BZ34" s="585"/>
      <c r="CA34" s="585"/>
      <c r="CB34" s="585"/>
      <c r="CC34" s="585"/>
      <c r="CD34" s="585"/>
      <c r="CE34" s="585"/>
      <c r="CF34" s="585"/>
      <c r="CG34" s="585"/>
      <c r="CH34" s="585"/>
      <c r="CI34" s="585"/>
      <c r="CJ34" s="585"/>
      <c r="CK34" s="585"/>
      <c r="CL34" s="585"/>
      <c r="CM34" s="585"/>
      <c r="CN34" s="163"/>
      <c r="CO34" s="584">
        <f>IF(CQ34="","",MAX(C34:D43,U34:V43,AM34:AN43,BE34:BF43,BW34:BX43)+1)</f>
        <v>12</v>
      </c>
      <c r="CP34" s="584"/>
      <c r="CQ34" s="585" t="str">
        <f>IF('各会計、関係団体の財政状況及び健全化判断比率'!BS7="","",'各会計、関係団体の財政状況及び健全化判断比率'!BS7)</f>
        <v>上富良野振興公社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IF('各会計、関係団体の財政状況及び健全化判断比率'!B33="","",'各会計、関係団体の財政状況及び健全化判断比率'!B33)</f>
        <v>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11</v>
      </c>
      <c r="BX35" s="584"/>
      <c r="BY35" s="585" t="str">
        <f>IF('各会計、関係団体の財政状況及び健全化判断比率'!B69="","",'各会計、関係団体の財政状況及び健全化判断比率'!B69)</f>
        <v>上川教育研修センター組合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8</v>
      </c>
      <c r="AN36" s="584"/>
      <c r="AO36" s="585" t="str">
        <f>IF('各会計、関係団体の財政状況及び健全化判断比率'!B34="","",'各会計、関係団体の財政状況及び健全化判断比率'!B34)</f>
        <v>簡易水道事業会計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t="str">
        <f t="shared" si="2"/>
        <v/>
      </c>
      <c r="BX36" s="584"/>
      <c r="BY36" s="585" t="str">
        <f>IF('各会計、関係団体の財政状況及び健全化判断比率'!B70="","",'各会計、関係団体の財政状況及び健全化判断比率'!B70)</f>
        <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ラベンダーハイツ事業特別会計</v>
      </c>
      <c r="X37" s="585"/>
      <c r="Y37" s="585"/>
      <c r="Z37" s="585"/>
      <c r="AA37" s="585"/>
      <c r="AB37" s="585"/>
      <c r="AC37" s="585"/>
      <c r="AD37" s="585"/>
      <c r="AE37" s="585"/>
      <c r="AF37" s="585"/>
      <c r="AG37" s="585"/>
      <c r="AH37" s="585"/>
      <c r="AI37" s="585"/>
      <c r="AJ37" s="585"/>
      <c r="AK37" s="585"/>
      <c r="AL37" s="163"/>
      <c r="AM37" s="584">
        <f t="shared" si="0"/>
        <v>9</v>
      </c>
      <c r="AN37" s="584"/>
      <c r="AO37" s="585" t="str">
        <f>IF('各会計、関係団体の財政状況及び健全化判断比率'!B35="","",'各会計、関係団体の財政状況及び健全化判断比率'!B35)</f>
        <v>公共下水道事業会計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RHieR2ndJBykIEeAnEQIS1HQhUC1/pOcFMEB0DYnzDBqbOMS+Zrv31DuIOYLSIoVcUlYG2gDmfPKQYbsr6g30w==" saltValue="Y9Vr2C2Bzk2iSgsC7lc2f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6" t="s">
        <v>535</v>
      </c>
      <c r="D34" s="1136"/>
      <c r="E34" s="1137"/>
      <c r="F34" s="32">
        <v>9.2100000000000009</v>
      </c>
      <c r="G34" s="33">
        <v>9.3000000000000007</v>
      </c>
      <c r="H34" s="33">
        <v>10.46</v>
      </c>
      <c r="I34" s="33">
        <v>11.4</v>
      </c>
      <c r="J34" s="34">
        <v>12.16</v>
      </c>
      <c r="K34" s="22"/>
      <c r="L34" s="22"/>
      <c r="M34" s="22"/>
      <c r="N34" s="22"/>
      <c r="O34" s="22"/>
      <c r="P34" s="22"/>
    </row>
    <row r="35" spans="1:16" ht="39" customHeight="1" x14ac:dyDescent="0.15">
      <c r="A35" s="22"/>
      <c r="B35" s="35"/>
      <c r="C35" s="1132" t="s">
        <v>536</v>
      </c>
      <c r="D35" s="1132"/>
      <c r="E35" s="1133"/>
      <c r="F35" s="36">
        <v>9.51</v>
      </c>
      <c r="G35" s="37">
        <v>9.9700000000000006</v>
      </c>
      <c r="H35" s="37">
        <v>11.14</v>
      </c>
      <c r="I35" s="37">
        <v>8.07</v>
      </c>
      <c r="J35" s="38">
        <v>4.79</v>
      </c>
      <c r="K35" s="22"/>
      <c r="L35" s="22"/>
      <c r="M35" s="22"/>
      <c r="N35" s="22"/>
      <c r="O35" s="22"/>
      <c r="P35" s="22"/>
    </row>
    <row r="36" spans="1:16" ht="39" customHeight="1" x14ac:dyDescent="0.15">
      <c r="A36" s="22"/>
      <c r="B36" s="35"/>
      <c r="C36" s="1132" t="s">
        <v>537</v>
      </c>
      <c r="D36" s="1132"/>
      <c r="E36" s="1133"/>
      <c r="F36" s="36">
        <v>1.97</v>
      </c>
      <c r="G36" s="37">
        <v>1.2</v>
      </c>
      <c r="H36" s="37">
        <v>1.53</v>
      </c>
      <c r="I36" s="37">
        <v>1.61</v>
      </c>
      <c r="J36" s="38">
        <v>1.71</v>
      </c>
      <c r="K36" s="22"/>
      <c r="L36" s="22"/>
      <c r="M36" s="22"/>
      <c r="N36" s="22"/>
      <c r="O36" s="22"/>
      <c r="P36" s="22"/>
    </row>
    <row r="37" spans="1:16" ht="39" customHeight="1" x14ac:dyDescent="0.15">
      <c r="A37" s="22"/>
      <c r="B37" s="35"/>
      <c r="C37" s="1132" t="s">
        <v>538</v>
      </c>
      <c r="D37" s="1132"/>
      <c r="E37" s="1133"/>
      <c r="F37" s="36">
        <v>1.25</v>
      </c>
      <c r="G37" s="37">
        <v>1.63</v>
      </c>
      <c r="H37" s="37">
        <v>2.37</v>
      </c>
      <c r="I37" s="37">
        <v>1.4</v>
      </c>
      <c r="J37" s="38">
        <v>1.18</v>
      </c>
      <c r="K37" s="22"/>
      <c r="L37" s="22"/>
      <c r="M37" s="22"/>
      <c r="N37" s="22"/>
      <c r="O37" s="22"/>
      <c r="P37" s="22"/>
    </row>
    <row r="38" spans="1:16" ht="39" customHeight="1" x14ac:dyDescent="0.15">
      <c r="A38" s="22"/>
      <c r="B38" s="35"/>
      <c r="C38" s="1132" t="s">
        <v>539</v>
      </c>
      <c r="D38" s="1132"/>
      <c r="E38" s="1133"/>
      <c r="F38" s="36">
        <v>0.18</v>
      </c>
      <c r="G38" s="37">
        <v>0.25</v>
      </c>
      <c r="H38" s="37">
        <v>0.13</v>
      </c>
      <c r="I38" s="37">
        <v>0.06</v>
      </c>
      <c r="J38" s="38">
        <v>0.46</v>
      </c>
      <c r="K38" s="22"/>
      <c r="L38" s="22"/>
      <c r="M38" s="22"/>
      <c r="N38" s="22"/>
      <c r="O38" s="22"/>
      <c r="P38" s="22"/>
    </row>
    <row r="39" spans="1:16" ht="39" customHeight="1" x14ac:dyDescent="0.15">
      <c r="A39" s="22"/>
      <c r="B39" s="35"/>
      <c r="C39" s="1132" t="s">
        <v>540</v>
      </c>
      <c r="D39" s="1132"/>
      <c r="E39" s="1133"/>
      <c r="F39" s="36" t="s">
        <v>489</v>
      </c>
      <c r="G39" s="37" t="s">
        <v>489</v>
      </c>
      <c r="H39" s="37" t="s">
        <v>489</v>
      </c>
      <c r="I39" s="37" t="s">
        <v>489</v>
      </c>
      <c r="J39" s="38">
        <v>0.3</v>
      </c>
      <c r="K39" s="22"/>
      <c r="L39" s="22"/>
      <c r="M39" s="22"/>
      <c r="N39" s="22"/>
      <c r="O39" s="22"/>
      <c r="P39" s="22"/>
    </row>
    <row r="40" spans="1:16" ht="39" customHeight="1" x14ac:dyDescent="0.15">
      <c r="A40" s="22"/>
      <c r="B40" s="35"/>
      <c r="C40" s="1132" t="s">
        <v>541</v>
      </c>
      <c r="D40" s="1132"/>
      <c r="E40" s="1133"/>
      <c r="F40" s="36" t="s">
        <v>489</v>
      </c>
      <c r="G40" s="37" t="s">
        <v>489</v>
      </c>
      <c r="H40" s="37" t="s">
        <v>489</v>
      </c>
      <c r="I40" s="37" t="s">
        <v>489</v>
      </c>
      <c r="J40" s="38">
        <v>0.28999999999999998</v>
      </c>
      <c r="K40" s="22"/>
      <c r="L40" s="22"/>
      <c r="M40" s="22"/>
      <c r="N40" s="22"/>
      <c r="O40" s="22"/>
      <c r="P40" s="22"/>
    </row>
    <row r="41" spans="1:16" ht="39" customHeight="1" x14ac:dyDescent="0.15">
      <c r="A41" s="22"/>
      <c r="B41" s="35"/>
      <c r="C41" s="1132" t="s">
        <v>542</v>
      </c>
      <c r="D41" s="1132"/>
      <c r="E41" s="1133"/>
      <c r="F41" s="36">
        <v>3.79</v>
      </c>
      <c r="G41" s="37">
        <v>3.5</v>
      </c>
      <c r="H41" s="37">
        <v>2.56</v>
      </c>
      <c r="I41" s="37">
        <v>1.26</v>
      </c>
      <c r="J41" s="38">
        <v>7.0000000000000007E-2</v>
      </c>
      <c r="K41" s="22"/>
      <c r="L41" s="22"/>
      <c r="M41" s="22"/>
      <c r="N41" s="22"/>
      <c r="O41" s="22"/>
      <c r="P41" s="22"/>
    </row>
    <row r="42" spans="1:16" ht="39" customHeight="1" x14ac:dyDescent="0.15">
      <c r="A42" s="22"/>
      <c r="B42" s="39"/>
      <c r="C42" s="1132" t="s">
        <v>543</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544</v>
      </c>
      <c r="D43" s="1134"/>
      <c r="E43" s="1135"/>
      <c r="F43" s="41">
        <v>0.19</v>
      </c>
      <c r="G43" s="42">
        <v>0.26</v>
      </c>
      <c r="H43" s="42">
        <v>0.23</v>
      </c>
      <c r="I43" s="42">
        <v>0.34</v>
      </c>
      <c r="J43" s="43">
        <v>0.02</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axq/K/xy3rAbzLnWRu2MzabxiEDU4U7JqeeiZ2/n01EQPkf9oeABJuDeIP/2WExcUd3Yy/BdGjryAzGdsK8RQ==" saltValue="CmZVNvdzW4y2ONmigcId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M55" sqref="M55"/>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785</v>
      </c>
      <c r="L45" s="58">
        <v>801</v>
      </c>
      <c r="M45" s="58">
        <v>777</v>
      </c>
      <c r="N45" s="58">
        <v>748</v>
      </c>
      <c r="O45" s="59">
        <v>713</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15">
      <c r="A48" s="46"/>
      <c r="B48" s="1140"/>
      <c r="C48" s="1141"/>
      <c r="D48" s="60"/>
      <c r="E48" s="1146" t="s">
        <v>13</v>
      </c>
      <c r="F48" s="1146"/>
      <c r="G48" s="1146"/>
      <c r="H48" s="1146"/>
      <c r="I48" s="1146"/>
      <c r="J48" s="1147"/>
      <c r="K48" s="61">
        <v>158</v>
      </c>
      <c r="L48" s="62">
        <v>165</v>
      </c>
      <c r="M48" s="62">
        <v>190</v>
      </c>
      <c r="N48" s="62">
        <v>179</v>
      </c>
      <c r="O48" s="63">
        <v>122</v>
      </c>
      <c r="P48" s="46"/>
      <c r="Q48" s="46"/>
      <c r="R48" s="46"/>
      <c r="S48" s="46"/>
      <c r="T48" s="46"/>
      <c r="U48" s="46"/>
    </row>
    <row r="49" spans="1:21" ht="30.75" customHeight="1" x14ac:dyDescent="0.15">
      <c r="A49" s="46"/>
      <c r="B49" s="1140"/>
      <c r="C49" s="1141"/>
      <c r="D49" s="60"/>
      <c r="E49" s="1146" t="s">
        <v>14</v>
      </c>
      <c r="F49" s="1146"/>
      <c r="G49" s="1146"/>
      <c r="H49" s="1146"/>
      <c r="I49" s="1146"/>
      <c r="J49" s="1147"/>
      <c r="K49" s="61">
        <v>12</v>
      </c>
      <c r="L49" s="62">
        <v>17</v>
      </c>
      <c r="M49" s="62">
        <v>16</v>
      </c>
      <c r="N49" s="62">
        <v>18</v>
      </c>
      <c r="O49" s="63">
        <v>18</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489</v>
      </c>
      <c r="L50" s="62" t="s">
        <v>489</v>
      </c>
      <c r="M50" s="62" t="s">
        <v>489</v>
      </c>
      <c r="N50" s="62" t="s">
        <v>489</v>
      </c>
      <c r="O50" s="63" t="s">
        <v>489</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489</v>
      </c>
      <c r="L51" s="62" t="s">
        <v>489</v>
      </c>
      <c r="M51" s="62" t="s">
        <v>489</v>
      </c>
      <c r="N51" s="62" t="s">
        <v>489</v>
      </c>
      <c r="O51" s="63" t="s">
        <v>489</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687</v>
      </c>
      <c r="L52" s="62">
        <v>641</v>
      </c>
      <c r="M52" s="62">
        <v>601</v>
      </c>
      <c r="N52" s="62">
        <v>578</v>
      </c>
      <c r="O52" s="63">
        <v>529</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268</v>
      </c>
      <c r="L53" s="67">
        <v>342</v>
      </c>
      <c r="M53" s="67">
        <v>382</v>
      </c>
      <c r="N53" s="67">
        <v>367</v>
      </c>
      <c r="O53" s="68">
        <v>324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w1dMZGEFSS/L9HeU500G9/HVJ87o9Rnsi5rpOzd1dd8qzy9gH8HHV6OkEwFBnuPD1NhDcghORL9LCOZdi1vF8A==" saltValue="YOB0aGppaoKoV4YWmi+33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A40" sqref="A40"/>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69" t="s">
        <v>30</v>
      </c>
      <c r="C41" s="1170"/>
      <c r="D41" s="103"/>
      <c r="E41" s="1175" t="s">
        <v>31</v>
      </c>
      <c r="F41" s="1175"/>
      <c r="G41" s="1175"/>
      <c r="H41" s="1176"/>
      <c r="I41" s="330">
        <v>7684</v>
      </c>
      <c r="J41" s="331">
        <v>7428</v>
      </c>
      <c r="K41" s="331">
        <v>7486</v>
      </c>
      <c r="L41" s="331">
        <v>7704</v>
      </c>
      <c r="M41" s="332">
        <v>7333</v>
      </c>
    </row>
    <row r="42" spans="2:13" ht="27.75" customHeight="1" x14ac:dyDescent="0.15">
      <c r="B42" s="1171"/>
      <c r="C42" s="1172"/>
      <c r="D42" s="104"/>
      <c r="E42" s="1177" t="s">
        <v>32</v>
      </c>
      <c r="F42" s="1177"/>
      <c r="G42" s="1177"/>
      <c r="H42" s="1178"/>
      <c r="I42" s="333" t="s">
        <v>489</v>
      </c>
      <c r="J42" s="334" t="s">
        <v>489</v>
      </c>
      <c r="K42" s="334" t="s">
        <v>489</v>
      </c>
      <c r="L42" s="334" t="s">
        <v>489</v>
      </c>
      <c r="M42" s="335" t="s">
        <v>489</v>
      </c>
    </row>
    <row r="43" spans="2:13" ht="27.75" customHeight="1" x14ac:dyDescent="0.15">
      <c r="B43" s="1171"/>
      <c r="C43" s="1172"/>
      <c r="D43" s="104"/>
      <c r="E43" s="1177" t="s">
        <v>33</v>
      </c>
      <c r="F43" s="1177"/>
      <c r="G43" s="1177"/>
      <c r="H43" s="1178"/>
      <c r="I43" s="333">
        <v>1829</v>
      </c>
      <c r="J43" s="334">
        <v>1676</v>
      </c>
      <c r="K43" s="334">
        <v>1747</v>
      </c>
      <c r="L43" s="334">
        <v>2164</v>
      </c>
      <c r="M43" s="335">
        <v>3948</v>
      </c>
    </row>
    <row r="44" spans="2:13" ht="27.75" customHeight="1" x14ac:dyDescent="0.15">
      <c r="B44" s="1171"/>
      <c r="C44" s="1172"/>
      <c r="D44" s="104"/>
      <c r="E44" s="1177" t="s">
        <v>34</v>
      </c>
      <c r="F44" s="1177"/>
      <c r="G44" s="1177"/>
      <c r="H44" s="1178"/>
      <c r="I44" s="333">
        <v>99</v>
      </c>
      <c r="J44" s="334">
        <v>84</v>
      </c>
      <c r="K44" s="334">
        <v>68</v>
      </c>
      <c r="L44" s="334">
        <v>51</v>
      </c>
      <c r="M44" s="335">
        <v>35</v>
      </c>
    </row>
    <row r="45" spans="2:13" ht="27.75" customHeight="1" x14ac:dyDescent="0.15">
      <c r="B45" s="1171"/>
      <c r="C45" s="1172"/>
      <c r="D45" s="104"/>
      <c r="E45" s="1177" t="s">
        <v>35</v>
      </c>
      <c r="F45" s="1177"/>
      <c r="G45" s="1177"/>
      <c r="H45" s="1178"/>
      <c r="I45" s="333">
        <v>897</v>
      </c>
      <c r="J45" s="334">
        <v>922</v>
      </c>
      <c r="K45" s="334">
        <v>888</v>
      </c>
      <c r="L45" s="334">
        <v>752</v>
      </c>
      <c r="M45" s="335">
        <v>801</v>
      </c>
    </row>
    <row r="46" spans="2:13" ht="27.75" customHeight="1" x14ac:dyDescent="0.15">
      <c r="B46" s="1171"/>
      <c r="C46" s="1172"/>
      <c r="D46" s="105"/>
      <c r="E46" s="1177" t="s">
        <v>36</v>
      </c>
      <c r="F46" s="1177"/>
      <c r="G46" s="1177"/>
      <c r="H46" s="1178"/>
      <c r="I46" s="333" t="s">
        <v>489</v>
      </c>
      <c r="J46" s="334" t="s">
        <v>489</v>
      </c>
      <c r="K46" s="334" t="s">
        <v>489</v>
      </c>
      <c r="L46" s="334" t="s">
        <v>489</v>
      </c>
      <c r="M46" s="335" t="s">
        <v>489</v>
      </c>
    </row>
    <row r="47" spans="2:13" ht="27.75" customHeight="1" x14ac:dyDescent="0.15">
      <c r="B47" s="1171"/>
      <c r="C47" s="1172"/>
      <c r="D47" s="106"/>
      <c r="E47" s="1179" t="s">
        <v>37</v>
      </c>
      <c r="F47" s="1180"/>
      <c r="G47" s="1180"/>
      <c r="H47" s="1181"/>
      <c r="I47" s="333" t="s">
        <v>489</v>
      </c>
      <c r="J47" s="334" t="s">
        <v>489</v>
      </c>
      <c r="K47" s="334" t="s">
        <v>489</v>
      </c>
      <c r="L47" s="334" t="s">
        <v>489</v>
      </c>
      <c r="M47" s="335" t="s">
        <v>489</v>
      </c>
    </row>
    <row r="48" spans="2:13" ht="27.75" customHeight="1" x14ac:dyDescent="0.15">
      <c r="B48" s="1171"/>
      <c r="C48" s="1172"/>
      <c r="D48" s="104"/>
      <c r="E48" s="1177" t="s">
        <v>38</v>
      </c>
      <c r="F48" s="1177"/>
      <c r="G48" s="1177"/>
      <c r="H48" s="1178"/>
      <c r="I48" s="333" t="s">
        <v>489</v>
      </c>
      <c r="J48" s="334" t="s">
        <v>489</v>
      </c>
      <c r="K48" s="334" t="s">
        <v>489</v>
      </c>
      <c r="L48" s="334" t="s">
        <v>489</v>
      </c>
      <c r="M48" s="335" t="s">
        <v>489</v>
      </c>
    </row>
    <row r="49" spans="2:13" ht="27.75" customHeight="1" x14ac:dyDescent="0.15">
      <c r="B49" s="1173"/>
      <c r="C49" s="1174"/>
      <c r="D49" s="104"/>
      <c r="E49" s="1177" t="s">
        <v>39</v>
      </c>
      <c r="F49" s="1177"/>
      <c r="G49" s="1177"/>
      <c r="H49" s="1178"/>
      <c r="I49" s="333" t="s">
        <v>489</v>
      </c>
      <c r="J49" s="334" t="s">
        <v>489</v>
      </c>
      <c r="K49" s="334" t="s">
        <v>489</v>
      </c>
      <c r="L49" s="334" t="s">
        <v>489</v>
      </c>
      <c r="M49" s="335" t="s">
        <v>489</v>
      </c>
    </row>
    <row r="50" spans="2:13" ht="27.75" customHeight="1" x14ac:dyDescent="0.15">
      <c r="B50" s="1182" t="s">
        <v>40</v>
      </c>
      <c r="C50" s="1183"/>
      <c r="D50" s="107"/>
      <c r="E50" s="1177" t="s">
        <v>41</v>
      </c>
      <c r="F50" s="1177"/>
      <c r="G50" s="1177"/>
      <c r="H50" s="1178"/>
      <c r="I50" s="333">
        <v>2661</v>
      </c>
      <c r="J50" s="334">
        <v>3318</v>
      </c>
      <c r="K50" s="334">
        <v>3684</v>
      </c>
      <c r="L50" s="334">
        <v>4031</v>
      </c>
      <c r="M50" s="335">
        <v>4104</v>
      </c>
    </row>
    <row r="51" spans="2:13" ht="27.75" customHeight="1" x14ac:dyDescent="0.15">
      <c r="B51" s="1171"/>
      <c r="C51" s="1172"/>
      <c r="D51" s="104"/>
      <c r="E51" s="1177" t="s">
        <v>42</v>
      </c>
      <c r="F51" s="1177"/>
      <c r="G51" s="1177"/>
      <c r="H51" s="1178"/>
      <c r="I51" s="333">
        <v>987</v>
      </c>
      <c r="J51" s="334">
        <v>922</v>
      </c>
      <c r="K51" s="334">
        <v>837</v>
      </c>
      <c r="L51" s="334">
        <v>792</v>
      </c>
      <c r="M51" s="335">
        <v>749</v>
      </c>
    </row>
    <row r="52" spans="2:13" ht="27.75" customHeight="1" x14ac:dyDescent="0.15">
      <c r="B52" s="1173"/>
      <c r="C52" s="1174"/>
      <c r="D52" s="104"/>
      <c r="E52" s="1177" t="s">
        <v>43</v>
      </c>
      <c r="F52" s="1177"/>
      <c r="G52" s="1177"/>
      <c r="H52" s="1178"/>
      <c r="I52" s="333">
        <v>5489</v>
      </c>
      <c r="J52" s="334">
        <v>5131</v>
      </c>
      <c r="K52" s="334">
        <v>4776</v>
      </c>
      <c r="L52" s="334">
        <v>4365</v>
      </c>
      <c r="M52" s="335">
        <v>4071</v>
      </c>
    </row>
    <row r="53" spans="2:13" ht="27.75" customHeight="1" thickBot="1" x14ac:dyDescent="0.2">
      <c r="B53" s="1184" t="s">
        <v>19</v>
      </c>
      <c r="C53" s="1185"/>
      <c r="D53" s="108"/>
      <c r="E53" s="1186" t="s">
        <v>44</v>
      </c>
      <c r="F53" s="1186"/>
      <c r="G53" s="1186"/>
      <c r="H53" s="1187"/>
      <c r="I53" s="336">
        <v>1371</v>
      </c>
      <c r="J53" s="337">
        <v>739</v>
      </c>
      <c r="K53" s="337">
        <v>892</v>
      </c>
      <c r="L53" s="337">
        <v>1484</v>
      </c>
      <c r="M53" s="338">
        <v>3192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KOyov4WFPAKdzwNzGOd8GaTWusvh+Mu86LW1RGrSEGcuFtguX3TUUknqpya2pkZg/DLIih1w+q3seycs194sw==" saltValue="XO2AwyLXJfWSCc4Nz7OkU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C62" sqref="C62:E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339">
        <v>624</v>
      </c>
      <c r="G55" s="339">
        <v>624</v>
      </c>
      <c r="H55" s="340">
        <v>625</v>
      </c>
    </row>
    <row r="56" spans="2:8" ht="52.5" customHeight="1" x14ac:dyDescent="0.15">
      <c r="B56" s="120"/>
      <c r="C56" s="1198" t="s">
        <v>47</v>
      </c>
      <c r="D56" s="1198"/>
      <c r="E56" s="1199"/>
      <c r="F56" s="341">
        <v>456</v>
      </c>
      <c r="G56" s="341">
        <v>736</v>
      </c>
      <c r="H56" s="342">
        <v>838</v>
      </c>
    </row>
    <row r="57" spans="2:8" ht="53.25" customHeight="1" x14ac:dyDescent="0.15">
      <c r="B57" s="120"/>
      <c r="C57" s="1200" t="s">
        <v>48</v>
      </c>
      <c r="D57" s="1200"/>
      <c r="E57" s="1201"/>
      <c r="F57" s="343">
        <v>2265</v>
      </c>
      <c r="G57" s="343">
        <v>2336</v>
      </c>
      <c r="H57" s="344">
        <v>2307</v>
      </c>
    </row>
    <row r="58" spans="2:8" ht="45.75" customHeight="1" x14ac:dyDescent="0.15">
      <c r="B58" s="121"/>
      <c r="C58" s="1188" t="s">
        <v>552</v>
      </c>
      <c r="D58" s="1189"/>
      <c r="E58" s="1190"/>
      <c r="F58" s="345">
        <v>1279</v>
      </c>
      <c r="G58" s="345">
        <v>1246</v>
      </c>
      <c r="H58" s="346">
        <v>1009</v>
      </c>
    </row>
    <row r="59" spans="2:8" ht="45.75" customHeight="1" x14ac:dyDescent="0.15">
      <c r="B59" s="121"/>
      <c r="C59" s="1188" t="s">
        <v>553</v>
      </c>
      <c r="D59" s="1189"/>
      <c r="E59" s="1190"/>
      <c r="F59" s="345">
        <v>408</v>
      </c>
      <c r="G59" s="345">
        <v>479</v>
      </c>
      <c r="H59" s="346">
        <v>596</v>
      </c>
    </row>
    <row r="60" spans="2:8" ht="45.75" customHeight="1" x14ac:dyDescent="0.15">
      <c r="B60" s="121"/>
      <c r="C60" s="1188" t="s">
        <v>554</v>
      </c>
      <c r="D60" s="1189"/>
      <c r="E60" s="1190"/>
      <c r="F60" s="345">
        <v>181</v>
      </c>
      <c r="G60" s="345">
        <v>177</v>
      </c>
      <c r="H60" s="346">
        <v>203</v>
      </c>
    </row>
    <row r="61" spans="2:8" ht="45.75" customHeight="1" x14ac:dyDescent="0.15">
      <c r="B61" s="121"/>
      <c r="C61" s="1188" t="s">
        <v>555</v>
      </c>
      <c r="D61" s="1189"/>
      <c r="E61" s="1190"/>
      <c r="F61" s="345">
        <v>159</v>
      </c>
      <c r="G61" s="345">
        <v>147</v>
      </c>
      <c r="H61" s="346">
        <v>167</v>
      </c>
    </row>
    <row r="62" spans="2:8" ht="45.75" customHeight="1" thickBot="1" x14ac:dyDescent="0.2">
      <c r="B62" s="122"/>
      <c r="C62" s="1191" t="s">
        <v>556</v>
      </c>
      <c r="D62" s="1192"/>
      <c r="E62" s="1193"/>
      <c r="F62" s="347">
        <v>105</v>
      </c>
      <c r="G62" s="347">
        <v>130</v>
      </c>
      <c r="H62" s="348">
        <v>146</v>
      </c>
    </row>
    <row r="63" spans="2:8" ht="52.5" customHeight="1" thickBot="1" x14ac:dyDescent="0.2">
      <c r="B63" s="123"/>
      <c r="C63" s="1194" t="s">
        <v>49</v>
      </c>
      <c r="D63" s="1194"/>
      <c r="E63" s="1195"/>
      <c r="F63" s="349">
        <v>3345</v>
      </c>
      <c r="G63" s="349">
        <v>3697</v>
      </c>
      <c r="H63" s="350">
        <v>3770</v>
      </c>
    </row>
    <row r="64" spans="2:8" x14ac:dyDescent="0.15"/>
  </sheetData>
  <sheetProtection algorithmName="SHA-512" hashValue="qcLjFZ+x+r0uQ7gCJyP/8R9dhdAKAZyGQPCPonz3ieVRFuQEeOUtS5PJNIkEXcy3Vtym/NtDUVagzXgkGrLDRg==" saltValue="zVsTCRAvsYMVn44tgHGB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527</v>
      </c>
      <c r="G2" s="137"/>
      <c r="H2" s="138"/>
    </row>
    <row r="3" spans="1:8" x14ac:dyDescent="0.15">
      <c r="A3" s="134" t="s">
        <v>520</v>
      </c>
      <c r="B3" s="139"/>
      <c r="C3" s="140"/>
      <c r="D3" s="141">
        <v>105800</v>
      </c>
      <c r="E3" s="142"/>
      <c r="F3" s="143">
        <v>117234</v>
      </c>
      <c r="G3" s="144"/>
      <c r="H3" s="145"/>
    </row>
    <row r="4" spans="1:8" x14ac:dyDescent="0.15">
      <c r="A4" s="146"/>
      <c r="B4" s="147"/>
      <c r="C4" s="148"/>
      <c r="D4" s="149">
        <v>50490</v>
      </c>
      <c r="E4" s="150"/>
      <c r="F4" s="151">
        <v>59796</v>
      </c>
      <c r="G4" s="152"/>
      <c r="H4" s="153"/>
    </row>
    <row r="5" spans="1:8" x14ac:dyDescent="0.15">
      <c r="A5" s="134" t="s">
        <v>522</v>
      </c>
      <c r="B5" s="139"/>
      <c r="C5" s="140"/>
      <c r="D5" s="141">
        <v>128984</v>
      </c>
      <c r="E5" s="142"/>
      <c r="F5" s="143">
        <v>97758</v>
      </c>
      <c r="G5" s="144"/>
      <c r="H5" s="145"/>
    </row>
    <row r="6" spans="1:8" x14ac:dyDescent="0.15">
      <c r="A6" s="146"/>
      <c r="B6" s="147"/>
      <c r="C6" s="148"/>
      <c r="D6" s="149">
        <v>32023</v>
      </c>
      <c r="E6" s="150"/>
      <c r="F6" s="151">
        <v>45946</v>
      </c>
      <c r="G6" s="152"/>
      <c r="H6" s="153"/>
    </row>
    <row r="7" spans="1:8" x14ac:dyDescent="0.15">
      <c r="A7" s="134" t="s">
        <v>523</v>
      </c>
      <c r="B7" s="139"/>
      <c r="C7" s="140"/>
      <c r="D7" s="141">
        <v>161823</v>
      </c>
      <c r="E7" s="142"/>
      <c r="F7" s="143">
        <v>91338</v>
      </c>
      <c r="G7" s="144"/>
      <c r="H7" s="145"/>
    </row>
    <row r="8" spans="1:8" x14ac:dyDescent="0.15">
      <c r="A8" s="146"/>
      <c r="B8" s="147"/>
      <c r="C8" s="148"/>
      <c r="D8" s="149">
        <v>75203</v>
      </c>
      <c r="E8" s="150"/>
      <c r="F8" s="151">
        <v>43989</v>
      </c>
      <c r="G8" s="152"/>
      <c r="H8" s="153"/>
    </row>
    <row r="9" spans="1:8" x14ac:dyDescent="0.15">
      <c r="A9" s="134" t="s">
        <v>524</v>
      </c>
      <c r="B9" s="139"/>
      <c r="C9" s="140"/>
      <c r="D9" s="141">
        <v>179289</v>
      </c>
      <c r="E9" s="142"/>
      <c r="F9" s="143">
        <v>103975</v>
      </c>
      <c r="G9" s="144"/>
      <c r="H9" s="145"/>
    </row>
    <row r="10" spans="1:8" x14ac:dyDescent="0.15">
      <c r="A10" s="146"/>
      <c r="B10" s="147"/>
      <c r="C10" s="148"/>
      <c r="D10" s="149">
        <v>103246</v>
      </c>
      <c r="E10" s="150"/>
      <c r="F10" s="151">
        <v>52698</v>
      </c>
      <c r="G10" s="152"/>
      <c r="H10" s="153"/>
    </row>
    <row r="11" spans="1:8" x14ac:dyDescent="0.15">
      <c r="A11" s="134" t="s">
        <v>525</v>
      </c>
      <c r="B11" s="139"/>
      <c r="C11" s="140"/>
      <c r="D11" s="141">
        <v>103062</v>
      </c>
      <c r="E11" s="142"/>
      <c r="F11" s="143">
        <v>112678</v>
      </c>
      <c r="G11" s="144"/>
      <c r="H11" s="145"/>
    </row>
    <row r="12" spans="1:8" x14ac:dyDescent="0.15">
      <c r="A12" s="146"/>
      <c r="B12" s="147"/>
      <c r="C12" s="154"/>
      <c r="D12" s="149">
        <v>47740</v>
      </c>
      <c r="E12" s="150"/>
      <c r="F12" s="151">
        <v>55165</v>
      </c>
      <c r="G12" s="152"/>
      <c r="H12" s="153"/>
    </row>
    <row r="13" spans="1:8" x14ac:dyDescent="0.15">
      <c r="A13" s="134"/>
      <c r="B13" s="139"/>
      <c r="C13" s="140"/>
      <c r="D13" s="141">
        <v>135792</v>
      </c>
      <c r="E13" s="142"/>
      <c r="F13" s="143">
        <v>104597</v>
      </c>
      <c r="G13" s="155"/>
      <c r="H13" s="145"/>
    </row>
    <row r="14" spans="1:8" x14ac:dyDescent="0.15">
      <c r="A14" s="146"/>
      <c r="B14" s="147"/>
      <c r="C14" s="148"/>
      <c r="D14" s="149">
        <v>61740</v>
      </c>
      <c r="E14" s="150"/>
      <c r="F14" s="151">
        <v>51519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9.51</v>
      </c>
      <c r="C19" s="156">
        <f>ROUND(VALUE(SUBSTITUTE(実質収支比率等に係る経年分析!G$48,"▲","-")),2)</f>
        <v>9.9700000000000006</v>
      </c>
      <c r="D19" s="156">
        <f>ROUND(VALUE(SUBSTITUTE(実質収支比率等に係る経年分析!H$48,"▲","-")),2)</f>
        <v>11.15</v>
      </c>
      <c r="E19" s="156">
        <f>ROUND(VALUE(SUBSTITUTE(実質収支比率等に係る経年分析!I$48,"▲","-")),2)</f>
        <v>8.08</v>
      </c>
      <c r="F19" s="156">
        <f>ROUND(VALUE(SUBSTITUTE(実質収支比率等に係る経年分析!J$48,"▲","-")),2)</f>
        <v>4.79</v>
      </c>
    </row>
    <row r="20" spans="1:11" x14ac:dyDescent="0.15">
      <c r="A20" s="156" t="s">
        <v>53</v>
      </c>
      <c r="B20" s="156">
        <f>ROUND(VALUE(SUBSTITUTE(実質収支比率等に係る経年分析!F$47,"▲","-")),2)</f>
        <v>12.1</v>
      </c>
      <c r="C20" s="156">
        <f>ROUND(VALUE(SUBSTITUTE(実質収支比率等に係る経年分析!G$47,"▲","-")),2)</f>
        <v>13.72</v>
      </c>
      <c r="D20" s="156">
        <f>ROUND(VALUE(SUBSTITUTE(実質収支比率等に係る経年分析!H$47,"▲","-")),2)</f>
        <v>13.99</v>
      </c>
      <c r="E20" s="156">
        <f>ROUND(VALUE(SUBSTITUTE(実質収支比率等に係る経年分析!I$47,"▲","-")),2)</f>
        <v>14.02</v>
      </c>
      <c r="F20" s="156">
        <f>ROUND(VALUE(SUBSTITUTE(実質収支比率等に係る経年分析!J$47,"▲","-")),2)</f>
        <v>13.89</v>
      </c>
    </row>
    <row r="21" spans="1:11" x14ac:dyDescent="0.15">
      <c r="A21" s="156" t="s">
        <v>54</v>
      </c>
      <c r="B21" s="156">
        <f>IF(ISNUMBER(VALUE(SUBSTITUTE(実質収支比率等に係る経年分析!F$49,"▲","-"))),ROUND(VALUE(SUBSTITUTE(実質収支比率等に係る経年分析!F$49,"▲","-")),2),NA())</f>
        <v>4.0599999999999996</v>
      </c>
      <c r="C21" s="156">
        <f>IF(ISNUMBER(VALUE(SUBSTITUTE(実質収支比率等に係る経年分析!G$49,"▲","-"))),ROUND(VALUE(SUBSTITUTE(実質収支比率等に係る経年分析!G$49,"▲","-")),2),NA())</f>
        <v>3.11</v>
      </c>
      <c r="D21" s="156">
        <f>IF(ISNUMBER(VALUE(SUBSTITUTE(実質収支比率等に係る経年分析!H$49,"▲","-"))),ROUND(VALUE(SUBSTITUTE(実質収支比率等に係る経年分析!H$49,"▲","-")),2),NA())</f>
        <v>0.98</v>
      </c>
      <c r="E21" s="156">
        <f>IF(ISNUMBER(VALUE(SUBSTITUTE(実質収支比率等に係る経年分析!I$49,"▲","-"))),ROUND(VALUE(SUBSTITUTE(実質収支比率等に係る経年分析!I$49,"▲","-")),2),NA())</f>
        <v>-3.09</v>
      </c>
      <c r="F21" s="156">
        <f>IF(ISNUMBER(VALUE(SUBSTITUTE(実質収支比率等に係る経年分析!J$49,"▲","-"))),ROUND(VALUE(SUBSTITUTE(実質収支比率等に係る経年分析!J$49,"▲","-")),2),NA())</f>
        <v>-3.19</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0.26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0.23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0.34</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0.02</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病院事業会計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3.79</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3.5</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2.56</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1.26</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7.0000000000000007E-2</v>
      </c>
    </row>
    <row r="30" spans="1:11" x14ac:dyDescent="0.15">
      <c r="A30" s="157" t="str">
        <f>IF(連結実質赤字比率に係る赤字・黒字の構成分析!C$40="",NA(),連結実質赤字比率に係る赤字・黒字の構成分析!C$40)</f>
        <v>簡易水道事業会計</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0.28999999999999998</v>
      </c>
    </row>
    <row r="31" spans="1:11" x14ac:dyDescent="0.15">
      <c r="A31" s="157" t="str">
        <f>IF(連結実質赤字比率に係る赤字・黒字の構成分析!C$39="",NA(),連結実質赤字比率に係る赤字・黒字の構成分析!C$39)</f>
        <v>公共下水道事業会計</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0.3</v>
      </c>
    </row>
    <row r="32" spans="1:11" x14ac:dyDescent="0.15">
      <c r="A32" s="157" t="str">
        <f>IF(連結実質赤字比率に係る赤字・黒字の構成分析!C$38="",NA(),連結実質赤字比率に係る赤字・黒字の構成分析!C$38)</f>
        <v>ラベンダーハイツ事業特別会計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0.46</v>
      </c>
    </row>
    <row r="33" spans="1:16" x14ac:dyDescent="0.1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1.25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1.63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2.37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1.18</v>
      </c>
    </row>
    <row r="34" spans="1:16" x14ac:dyDescent="0.15">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1.97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1.53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1.61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1.71</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9.51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9.9700000000000006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11.14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8.07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4.79</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9.2100000000000009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9.3000000000000007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10.46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12.16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687</v>
      </c>
      <c r="E42" s="158"/>
      <c r="F42" s="158"/>
      <c r="G42" s="158">
        <f>'実質公債費比率（分子）の構造'!L$52</f>
        <v>641</v>
      </c>
      <c r="H42" s="158"/>
      <c r="I42" s="158"/>
      <c r="J42" s="158">
        <f>'実質公債費比率（分子）の構造'!M$52</f>
        <v>601</v>
      </c>
      <c r="K42" s="158"/>
      <c r="L42" s="158"/>
      <c r="M42" s="158">
        <f>'実質公債費比率（分子）の構造'!N$52</f>
        <v>578</v>
      </c>
      <c r="N42" s="158"/>
      <c r="O42" s="158"/>
      <c r="P42" s="158">
        <f>'実質公債費比率（分子）の構造'!O$52</f>
        <v>529</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12</v>
      </c>
      <c r="C45" s="158"/>
      <c r="D45" s="158"/>
      <c r="E45" s="158">
        <f>'実質公債費比率（分子）の構造'!L$49</f>
        <v>17</v>
      </c>
      <c r="F45" s="158"/>
      <c r="G45" s="158"/>
      <c r="H45" s="158">
        <f>'実質公債費比率（分子）の構造'!M$49</f>
        <v>16</v>
      </c>
      <c r="I45" s="158"/>
      <c r="J45" s="158"/>
      <c r="K45" s="158">
        <f>'実質公債費比率（分子）の構造'!N$49</f>
        <v>18</v>
      </c>
      <c r="L45" s="158"/>
      <c r="M45" s="158"/>
      <c r="N45" s="158">
        <f>'実質公債費比率（分子）の構造'!O$49</f>
        <v>18</v>
      </c>
      <c r="O45" s="158"/>
      <c r="P45" s="158"/>
    </row>
    <row r="46" spans="1:16" x14ac:dyDescent="0.15">
      <c r="A46" s="158" t="s">
        <v>64</v>
      </c>
      <c r="B46" s="158">
        <f>'実質公債費比率（分子）の構造'!K$48</f>
        <v>158</v>
      </c>
      <c r="C46" s="158"/>
      <c r="D46" s="158"/>
      <c r="E46" s="158">
        <f>'実質公債費比率（分子）の構造'!L$48</f>
        <v>165</v>
      </c>
      <c r="F46" s="158"/>
      <c r="G46" s="158"/>
      <c r="H46" s="158">
        <f>'実質公債費比率（分子）の構造'!M$48</f>
        <v>190</v>
      </c>
      <c r="I46" s="158"/>
      <c r="J46" s="158"/>
      <c r="K46" s="158">
        <f>'実質公債費比率（分子）の構造'!N$48</f>
        <v>179</v>
      </c>
      <c r="L46" s="158"/>
      <c r="M46" s="158"/>
      <c r="N46" s="158">
        <f>'実質公債費比率（分子）の構造'!O$48</f>
        <v>122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785</v>
      </c>
      <c r="C49" s="158"/>
      <c r="D49" s="158"/>
      <c r="E49" s="158">
        <f>'実質公債費比率（分子）の構造'!L$45</f>
        <v>801</v>
      </c>
      <c r="F49" s="158"/>
      <c r="G49" s="158"/>
      <c r="H49" s="158">
        <f>'実質公債費比率（分子）の構造'!M$45</f>
        <v>777</v>
      </c>
      <c r="I49" s="158"/>
      <c r="J49" s="158"/>
      <c r="K49" s="158">
        <f>'実質公債費比率（分子）の構造'!N$45</f>
        <v>748</v>
      </c>
      <c r="L49" s="158"/>
      <c r="M49" s="158"/>
      <c r="N49" s="158">
        <f>'実質公債費比率（分子）の構造'!O$45</f>
        <v>713</v>
      </c>
      <c r="O49" s="158"/>
      <c r="P49" s="158"/>
    </row>
    <row r="50" spans="1:16" x14ac:dyDescent="0.15">
      <c r="A50" s="158" t="s">
        <v>67</v>
      </c>
      <c r="B50" s="158" t="e">
        <f>NA()</f>
        <v>#N/A</v>
      </c>
      <c r="C50" s="158">
        <f>IF(ISNUMBER('実質公債費比率（分子）の構造'!K$53),'実質公債費比率（分子）の構造'!K$53,NA())</f>
        <v>268</v>
      </c>
      <c r="D50" s="158" t="e">
        <f>NA()</f>
        <v>#N/A</v>
      </c>
      <c r="E50" s="158" t="e">
        <f>NA()</f>
        <v>#N/A</v>
      </c>
      <c r="F50" s="158">
        <f>IF(ISNUMBER('実質公債費比率（分子）の構造'!L$53),'実質公債費比率（分子）の構造'!L$53,NA())</f>
        <v>342</v>
      </c>
      <c r="G50" s="158" t="e">
        <f>NA()</f>
        <v>#N/A</v>
      </c>
      <c r="H50" s="158" t="e">
        <f>NA()</f>
        <v>#N/A</v>
      </c>
      <c r="I50" s="158">
        <f>IF(ISNUMBER('実質公債費比率（分子）の構造'!M$53),'実質公債費比率（分子）の構造'!M$53,NA())</f>
        <v>382</v>
      </c>
      <c r="J50" s="158" t="e">
        <f>NA()</f>
        <v>#N/A</v>
      </c>
      <c r="K50" s="158" t="e">
        <f>NA()</f>
        <v>#N/A</v>
      </c>
      <c r="L50" s="158">
        <f>IF(ISNUMBER('実質公債費比率（分子）の構造'!N$53),'実質公債費比率（分子）の構造'!N$53,NA())</f>
        <v>367</v>
      </c>
      <c r="M50" s="158" t="e">
        <f>NA()</f>
        <v>#N/A</v>
      </c>
      <c r="N50" s="158" t="e">
        <f>NA()</f>
        <v>#N/A</v>
      </c>
      <c r="O50" s="158">
        <f>IF(ISNUMBER('実質公債費比率（分子）の構造'!O$53),'実質公債費比率（分子）の構造'!O$53,NA())</f>
        <v>324</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5489</v>
      </c>
      <c r="E56" s="157"/>
      <c r="F56" s="157"/>
      <c r="G56" s="157">
        <f>'将来負担比率（分子）の構造'!J$52</f>
        <v>5131</v>
      </c>
      <c r="H56" s="157"/>
      <c r="I56" s="157"/>
      <c r="J56" s="157">
        <f>'将来負担比率（分子）の構造'!K$52</f>
        <v>4776</v>
      </c>
      <c r="K56" s="157"/>
      <c r="L56" s="157"/>
      <c r="M56" s="157">
        <f>'将来負担比率（分子）の構造'!L$52</f>
        <v>4365</v>
      </c>
      <c r="N56" s="157"/>
      <c r="O56" s="157"/>
      <c r="P56" s="157">
        <f>'将来負担比率（分子）の構造'!M$52</f>
        <v>4071</v>
      </c>
    </row>
    <row r="57" spans="1:16" x14ac:dyDescent="0.15">
      <c r="A57" s="157" t="s">
        <v>42</v>
      </c>
      <c r="B57" s="157"/>
      <c r="C57" s="157"/>
      <c r="D57" s="157">
        <f>'将来負担比率（分子）の構造'!I$51</f>
        <v>987</v>
      </c>
      <c r="E57" s="157"/>
      <c r="F57" s="157"/>
      <c r="G57" s="157">
        <f>'将来負担比率（分子）の構造'!J$51</f>
        <v>922</v>
      </c>
      <c r="H57" s="157"/>
      <c r="I57" s="157"/>
      <c r="J57" s="157">
        <f>'将来負担比率（分子）の構造'!K$51</f>
        <v>837</v>
      </c>
      <c r="K57" s="157"/>
      <c r="L57" s="157"/>
      <c r="M57" s="157">
        <f>'将来負担比率（分子）の構造'!L$51</f>
        <v>792</v>
      </c>
      <c r="N57" s="157"/>
      <c r="O57" s="157"/>
      <c r="P57" s="157">
        <f>'将来負担比率（分子）の構造'!M$51</f>
        <v>749</v>
      </c>
    </row>
    <row r="58" spans="1:16" x14ac:dyDescent="0.15">
      <c r="A58" s="157" t="s">
        <v>41</v>
      </c>
      <c r="B58" s="157"/>
      <c r="C58" s="157"/>
      <c r="D58" s="157">
        <f>'将来負担比率（分子）の構造'!I$50</f>
        <v>2661</v>
      </c>
      <c r="E58" s="157"/>
      <c r="F58" s="157"/>
      <c r="G58" s="157">
        <f>'将来負担比率（分子）の構造'!J$50</f>
        <v>3318</v>
      </c>
      <c r="H58" s="157"/>
      <c r="I58" s="157"/>
      <c r="J58" s="157">
        <f>'将来負担比率（分子）の構造'!K$50</f>
        <v>3684</v>
      </c>
      <c r="K58" s="157"/>
      <c r="L58" s="157"/>
      <c r="M58" s="157">
        <f>'将来負担比率（分子）の構造'!L$50</f>
        <v>4031</v>
      </c>
      <c r="N58" s="157"/>
      <c r="O58" s="157"/>
      <c r="P58" s="157">
        <f>'将来負担比率（分子）の構造'!M$50</f>
        <v>4104</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897</v>
      </c>
      <c r="C62" s="157"/>
      <c r="D62" s="157"/>
      <c r="E62" s="157">
        <f>'将来負担比率（分子）の構造'!J$45</f>
        <v>922</v>
      </c>
      <c r="F62" s="157"/>
      <c r="G62" s="157"/>
      <c r="H62" s="157">
        <f>'将来負担比率（分子）の構造'!K$45</f>
        <v>888</v>
      </c>
      <c r="I62" s="157"/>
      <c r="J62" s="157"/>
      <c r="K62" s="157">
        <f>'将来負担比率（分子）の構造'!L$45</f>
        <v>752</v>
      </c>
      <c r="L62" s="157"/>
      <c r="M62" s="157"/>
      <c r="N62" s="157">
        <f>'将来負担比率（分子）の構造'!M$45</f>
        <v>801</v>
      </c>
      <c r="O62" s="157"/>
      <c r="P62" s="157"/>
    </row>
    <row r="63" spans="1:16" x14ac:dyDescent="0.15">
      <c r="A63" s="157" t="s">
        <v>34</v>
      </c>
      <c r="B63" s="157">
        <f>'将来負担比率（分子）の構造'!I$44</f>
        <v>99</v>
      </c>
      <c r="C63" s="157"/>
      <c r="D63" s="157"/>
      <c r="E63" s="157">
        <f>'将来負担比率（分子）の構造'!J$44</f>
        <v>84</v>
      </c>
      <c r="F63" s="157"/>
      <c r="G63" s="157"/>
      <c r="H63" s="157">
        <f>'将来負担比率（分子）の構造'!K$44</f>
        <v>68</v>
      </c>
      <c r="I63" s="157"/>
      <c r="J63" s="157"/>
      <c r="K63" s="157">
        <f>'将来負担比率（分子）の構造'!L$44</f>
        <v>51</v>
      </c>
      <c r="L63" s="157"/>
      <c r="M63" s="157"/>
      <c r="N63" s="157">
        <f>'将来負担比率（分子）の構造'!M$44</f>
        <v>35</v>
      </c>
      <c r="O63" s="157"/>
      <c r="P63" s="157"/>
    </row>
    <row r="64" spans="1:16" x14ac:dyDescent="0.15">
      <c r="A64" s="157" t="s">
        <v>33</v>
      </c>
      <c r="B64" s="157">
        <f>'将来負担比率（分子）の構造'!I$43</f>
        <v>1829</v>
      </c>
      <c r="C64" s="157"/>
      <c r="D64" s="157"/>
      <c r="E64" s="157">
        <f>'将来負担比率（分子）の構造'!J$43</f>
        <v>1676</v>
      </c>
      <c r="F64" s="157"/>
      <c r="G64" s="157"/>
      <c r="H64" s="157">
        <f>'将来負担比率（分子）の構造'!K$43</f>
        <v>1747</v>
      </c>
      <c r="I64" s="157"/>
      <c r="J64" s="157"/>
      <c r="K64" s="157">
        <f>'将来負担比率（分子）の構造'!L$43</f>
        <v>2164</v>
      </c>
      <c r="L64" s="157"/>
      <c r="M64" s="157"/>
      <c r="N64" s="157">
        <f>'将来負担比率（分子）の構造'!M$43</f>
        <v>3948</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7684</v>
      </c>
      <c r="C66" s="157"/>
      <c r="D66" s="157"/>
      <c r="E66" s="157">
        <f>'将来負担比率（分子）の構造'!J$41</f>
        <v>7428</v>
      </c>
      <c r="F66" s="157"/>
      <c r="G66" s="157"/>
      <c r="H66" s="157">
        <f>'将来負担比率（分子）の構造'!K$41</f>
        <v>7486</v>
      </c>
      <c r="I66" s="157"/>
      <c r="J66" s="157"/>
      <c r="K66" s="157">
        <f>'将来負担比率（分子）の構造'!L$41</f>
        <v>7704</v>
      </c>
      <c r="L66" s="157"/>
      <c r="M66" s="157"/>
      <c r="N66" s="157">
        <f>'将来負担比率（分子）の構造'!M$41</f>
        <v>7333</v>
      </c>
      <c r="O66" s="157"/>
      <c r="P66" s="157"/>
    </row>
    <row r="67" spans="1:16" x14ac:dyDescent="0.15">
      <c r="A67" s="157" t="s">
        <v>71</v>
      </c>
      <c r="B67" s="157" t="e">
        <f>NA()</f>
        <v>#N/A</v>
      </c>
      <c r="C67" s="157">
        <f>IF(ISNUMBER('将来負担比率（分子）の構造'!I$53), IF('将来負担比率（分子）の構造'!I$53 &lt; 0, 0, '将来負担比率（分子）の構造'!I$53), NA())</f>
        <v>1371</v>
      </c>
      <c r="D67" s="157" t="e">
        <f>NA()</f>
        <v>#N/A</v>
      </c>
      <c r="E67" s="157" t="e">
        <f>NA()</f>
        <v>#N/A</v>
      </c>
      <c r="F67" s="157">
        <f>IF(ISNUMBER('将来負担比率（分子）の構造'!J$53), IF('将来負担比率（分子）の構造'!J$53 &lt; 0, 0, '将来負担比率（分子）の構造'!J$53), NA())</f>
        <v>739</v>
      </c>
      <c r="G67" s="157" t="e">
        <f>NA()</f>
        <v>#N/A</v>
      </c>
      <c r="H67" s="157" t="e">
        <f>NA()</f>
        <v>#N/A</v>
      </c>
      <c r="I67" s="157">
        <f>IF(ISNUMBER('将来負担比率（分子）の構造'!K$53), IF('将来負担比率（分子）の構造'!K$53 &lt; 0, 0, '将来負担比率（分子）の構造'!K$53), NA())</f>
        <v>892</v>
      </c>
      <c r="J67" s="157" t="e">
        <f>NA()</f>
        <v>#N/A</v>
      </c>
      <c r="K67" s="157" t="e">
        <f>NA()</f>
        <v>#N/A</v>
      </c>
      <c r="L67" s="157">
        <f>IF(ISNUMBER('将来負担比率（分子）の構造'!L$53), IF('将来負担比率（分子）の構造'!L$53 &lt; 0, 0, '将来負担比率（分子）の構造'!L$53), NA())</f>
        <v>1484</v>
      </c>
      <c r="M67" s="157" t="e">
        <f>NA()</f>
        <v>#N/A</v>
      </c>
      <c r="N67" s="157" t="e">
        <f>NA()</f>
        <v>#N/A</v>
      </c>
      <c r="O67" s="157">
        <f>IF(ISNUMBER('将来負担比率（分子）の構造'!M$53), IF('将来負担比率（分子）の構造'!M$53 &lt; 0, 0, '将来負担比率（分子）の構造'!M$53), NA())</f>
        <v>3192</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624</v>
      </c>
      <c r="C72" s="161">
        <f>基金残高に係る経年分析!G55</f>
        <v>624</v>
      </c>
      <c r="D72" s="161">
        <f>基金残高に係る経年分析!H55</f>
        <v>625</v>
      </c>
    </row>
    <row r="73" spans="1:16" x14ac:dyDescent="0.15">
      <c r="A73" s="160" t="s">
        <v>74</v>
      </c>
      <c r="B73" s="161">
        <f>基金残高に係る経年分析!F56</f>
        <v>456</v>
      </c>
      <c r="C73" s="161">
        <f>基金残高に係る経年分析!G56</f>
        <v>736</v>
      </c>
      <c r="D73" s="161">
        <f>基金残高に係る経年分析!H56</f>
        <v>838</v>
      </c>
    </row>
    <row r="74" spans="1:16" x14ac:dyDescent="0.15">
      <c r="A74" s="160" t="s">
        <v>75</v>
      </c>
      <c r="B74" s="161">
        <f>基金残高に係る経年分析!F57</f>
        <v>2265</v>
      </c>
      <c r="C74" s="161">
        <f>基金残高に係る経年分析!G57</f>
        <v>2336</v>
      </c>
      <c r="D74" s="161">
        <f>基金残高に係る経年分析!H57</f>
        <v>2307</v>
      </c>
    </row>
  </sheetData>
  <sheetProtection algorithmName="SHA-512" hashValue="s5g2o9cwTxPMhlJKhbPXfBi5aOkHQ0hzd6qtC3TM39KI0WfPiopEv5zymyNiBmUs8IszP1OVNFLblbIS7Wnl4w==" saltValue="3c0QmFcJ1HghhW3FP86FW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1022540</v>
      </c>
      <c r="S5" s="600"/>
      <c r="T5" s="600"/>
      <c r="U5" s="600"/>
      <c r="V5" s="600"/>
      <c r="W5" s="600"/>
      <c r="X5" s="600"/>
      <c r="Y5" s="601"/>
      <c r="Z5" s="602">
        <v>11.6</v>
      </c>
      <c r="AA5" s="602"/>
      <c r="AB5" s="602"/>
      <c r="AC5" s="602"/>
      <c r="AD5" s="603">
        <v>1022540</v>
      </c>
      <c r="AE5" s="603"/>
      <c r="AF5" s="603"/>
      <c r="AG5" s="603"/>
      <c r="AH5" s="603"/>
      <c r="AI5" s="603"/>
      <c r="AJ5" s="603"/>
      <c r="AK5" s="603"/>
      <c r="AL5" s="604">
        <v>22.4</v>
      </c>
      <c r="AM5" s="605"/>
      <c r="AN5" s="605"/>
      <c r="AO5" s="606"/>
      <c r="AP5" s="596" t="s">
        <v>216</v>
      </c>
      <c r="AQ5" s="597"/>
      <c r="AR5" s="597"/>
      <c r="AS5" s="597"/>
      <c r="AT5" s="597"/>
      <c r="AU5" s="597"/>
      <c r="AV5" s="597"/>
      <c r="AW5" s="597"/>
      <c r="AX5" s="597"/>
      <c r="AY5" s="597"/>
      <c r="AZ5" s="597"/>
      <c r="BA5" s="597"/>
      <c r="BB5" s="597"/>
      <c r="BC5" s="597"/>
      <c r="BD5" s="597"/>
      <c r="BE5" s="597"/>
      <c r="BF5" s="598"/>
      <c r="BG5" s="610">
        <v>1013027</v>
      </c>
      <c r="BH5" s="611"/>
      <c r="BI5" s="611"/>
      <c r="BJ5" s="611"/>
      <c r="BK5" s="611"/>
      <c r="BL5" s="611"/>
      <c r="BM5" s="611"/>
      <c r="BN5" s="612"/>
      <c r="BO5" s="613">
        <v>99.1</v>
      </c>
      <c r="BP5" s="613"/>
      <c r="BQ5" s="613"/>
      <c r="BR5" s="613"/>
      <c r="BS5" s="614">
        <v>6922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139520</v>
      </c>
      <c r="S6" s="611"/>
      <c r="T6" s="611"/>
      <c r="U6" s="611"/>
      <c r="V6" s="611"/>
      <c r="W6" s="611"/>
      <c r="X6" s="611"/>
      <c r="Y6" s="612"/>
      <c r="Z6" s="613">
        <v>1.6</v>
      </c>
      <c r="AA6" s="613"/>
      <c r="AB6" s="613"/>
      <c r="AC6" s="613"/>
      <c r="AD6" s="614">
        <v>139520</v>
      </c>
      <c r="AE6" s="614"/>
      <c r="AF6" s="614"/>
      <c r="AG6" s="614"/>
      <c r="AH6" s="614"/>
      <c r="AI6" s="614"/>
      <c r="AJ6" s="614"/>
      <c r="AK6" s="614"/>
      <c r="AL6" s="615">
        <v>3.1</v>
      </c>
      <c r="AM6" s="616"/>
      <c r="AN6" s="616"/>
      <c r="AO6" s="617"/>
      <c r="AP6" s="607" t="s">
        <v>221</v>
      </c>
      <c r="AQ6" s="608"/>
      <c r="AR6" s="608"/>
      <c r="AS6" s="608"/>
      <c r="AT6" s="608"/>
      <c r="AU6" s="608"/>
      <c r="AV6" s="608"/>
      <c r="AW6" s="608"/>
      <c r="AX6" s="608"/>
      <c r="AY6" s="608"/>
      <c r="AZ6" s="608"/>
      <c r="BA6" s="608"/>
      <c r="BB6" s="608"/>
      <c r="BC6" s="608"/>
      <c r="BD6" s="608"/>
      <c r="BE6" s="608"/>
      <c r="BF6" s="609"/>
      <c r="BG6" s="610">
        <v>1013027</v>
      </c>
      <c r="BH6" s="611"/>
      <c r="BI6" s="611"/>
      <c r="BJ6" s="611"/>
      <c r="BK6" s="611"/>
      <c r="BL6" s="611"/>
      <c r="BM6" s="611"/>
      <c r="BN6" s="612"/>
      <c r="BO6" s="613">
        <v>99.1</v>
      </c>
      <c r="BP6" s="613"/>
      <c r="BQ6" s="613"/>
      <c r="BR6" s="613"/>
      <c r="BS6" s="614">
        <v>6922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88599</v>
      </c>
      <c r="CS6" s="611"/>
      <c r="CT6" s="611"/>
      <c r="CU6" s="611"/>
      <c r="CV6" s="611"/>
      <c r="CW6" s="611"/>
      <c r="CX6" s="611"/>
      <c r="CY6" s="612"/>
      <c r="CZ6" s="604">
        <v>1</v>
      </c>
      <c r="DA6" s="605"/>
      <c r="DB6" s="605"/>
      <c r="DC6" s="621"/>
      <c r="DD6" s="619" t="s">
        <v>122</v>
      </c>
      <c r="DE6" s="611"/>
      <c r="DF6" s="611"/>
      <c r="DG6" s="611"/>
      <c r="DH6" s="611"/>
      <c r="DI6" s="611"/>
      <c r="DJ6" s="611"/>
      <c r="DK6" s="611"/>
      <c r="DL6" s="611"/>
      <c r="DM6" s="611"/>
      <c r="DN6" s="611"/>
      <c r="DO6" s="611"/>
      <c r="DP6" s="612"/>
      <c r="DQ6" s="619">
        <v>88599</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582</v>
      </c>
      <c r="S7" s="611"/>
      <c r="T7" s="611"/>
      <c r="U7" s="611"/>
      <c r="V7" s="611"/>
      <c r="W7" s="611"/>
      <c r="X7" s="611"/>
      <c r="Y7" s="612"/>
      <c r="Z7" s="613">
        <v>0</v>
      </c>
      <c r="AA7" s="613"/>
      <c r="AB7" s="613"/>
      <c r="AC7" s="613"/>
      <c r="AD7" s="614">
        <v>582</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492040</v>
      </c>
      <c r="BH7" s="611"/>
      <c r="BI7" s="611"/>
      <c r="BJ7" s="611"/>
      <c r="BK7" s="611"/>
      <c r="BL7" s="611"/>
      <c r="BM7" s="611"/>
      <c r="BN7" s="612"/>
      <c r="BO7" s="613">
        <v>48.1</v>
      </c>
      <c r="BP7" s="613"/>
      <c r="BQ7" s="613"/>
      <c r="BR7" s="613"/>
      <c r="BS7" s="614">
        <v>6922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1239769</v>
      </c>
      <c r="CS7" s="611"/>
      <c r="CT7" s="611"/>
      <c r="CU7" s="611"/>
      <c r="CV7" s="611"/>
      <c r="CW7" s="611"/>
      <c r="CX7" s="611"/>
      <c r="CY7" s="612"/>
      <c r="CZ7" s="613">
        <v>14.5</v>
      </c>
      <c r="DA7" s="613"/>
      <c r="DB7" s="613"/>
      <c r="DC7" s="613"/>
      <c r="DD7" s="619">
        <v>34629</v>
      </c>
      <c r="DE7" s="611"/>
      <c r="DF7" s="611"/>
      <c r="DG7" s="611"/>
      <c r="DH7" s="611"/>
      <c r="DI7" s="611"/>
      <c r="DJ7" s="611"/>
      <c r="DK7" s="611"/>
      <c r="DL7" s="611"/>
      <c r="DM7" s="611"/>
      <c r="DN7" s="611"/>
      <c r="DO7" s="611"/>
      <c r="DP7" s="612"/>
      <c r="DQ7" s="619">
        <v>781619</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5535</v>
      </c>
      <c r="S8" s="611"/>
      <c r="T8" s="611"/>
      <c r="U8" s="611"/>
      <c r="V8" s="611"/>
      <c r="W8" s="611"/>
      <c r="X8" s="611"/>
      <c r="Y8" s="612"/>
      <c r="Z8" s="613">
        <v>0.1</v>
      </c>
      <c r="AA8" s="613"/>
      <c r="AB8" s="613"/>
      <c r="AC8" s="613"/>
      <c r="AD8" s="614">
        <v>5535</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15578</v>
      </c>
      <c r="BH8" s="611"/>
      <c r="BI8" s="611"/>
      <c r="BJ8" s="611"/>
      <c r="BK8" s="611"/>
      <c r="BL8" s="611"/>
      <c r="BM8" s="611"/>
      <c r="BN8" s="612"/>
      <c r="BO8" s="613">
        <v>1.5</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2233232</v>
      </c>
      <c r="CS8" s="611"/>
      <c r="CT8" s="611"/>
      <c r="CU8" s="611"/>
      <c r="CV8" s="611"/>
      <c r="CW8" s="611"/>
      <c r="CX8" s="611"/>
      <c r="CY8" s="612"/>
      <c r="CZ8" s="613">
        <v>26.1</v>
      </c>
      <c r="DA8" s="613"/>
      <c r="DB8" s="613"/>
      <c r="DC8" s="613"/>
      <c r="DD8" s="619">
        <v>97421</v>
      </c>
      <c r="DE8" s="611"/>
      <c r="DF8" s="611"/>
      <c r="DG8" s="611"/>
      <c r="DH8" s="611"/>
      <c r="DI8" s="611"/>
      <c r="DJ8" s="611"/>
      <c r="DK8" s="611"/>
      <c r="DL8" s="611"/>
      <c r="DM8" s="611"/>
      <c r="DN8" s="611"/>
      <c r="DO8" s="611"/>
      <c r="DP8" s="612"/>
      <c r="DQ8" s="619">
        <v>1141202</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8533</v>
      </c>
      <c r="S9" s="611"/>
      <c r="T9" s="611"/>
      <c r="U9" s="611"/>
      <c r="V9" s="611"/>
      <c r="W9" s="611"/>
      <c r="X9" s="611"/>
      <c r="Y9" s="612"/>
      <c r="Z9" s="613">
        <v>0.1</v>
      </c>
      <c r="AA9" s="613"/>
      <c r="AB9" s="613"/>
      <c r="AC9" s="613"/>
      <c r="AD9" s="614">
        <v>8533</v>
      </c>
      <c r="AE9" s="614"/>
      <c r="AF9" s="614"/>
      <c r="AG9" s="614"/>
      <c r="AH9" s="614"/>
      <c r="AI9" s="614"/>
      <c r="AJ9" s="614"/>
      <c r="AK9" s="614"/>
      <c r="AL9" s="615">
        <v>0.2</v>
      </c>
      <c r="AM9" s="616"/>
      <c r="AN9" s="616"/>
      <c r="AO9" s="617"/>
      <c r="AP9" s="607" t="s">
        <v>230</v>
      </c>
      <c r="AQ9" s="608"/>
      <c r="AR9" s="608"/>
      <c r="AS9" s="608"/>
      <c r="AT9" s="608"/>
      <c r="AU9" s="608"/>
      <c r="AV9" s="608"/>
      <c r="AW9" s="608"/>
      <c r="AX9" s="608"/>
      <c r="AY9" s="608"/>
      <c r="AZ9" s="608"/>
      <c r="BA9" s="608"/>
      <c r="BB9" s="608"/>
      <c r="BC9" s="608"/>
      <c r="BD9" s="608"/>
      <c r="BE9" s="608"/>
      <c r="BF9" s="609"/>
      <c r="BG9" s="610">
        <v>429487</v>
      </c>
      <c r="BH9" s="611"/>
      <c r="BI9" s="611"/>
      <c r="BJ9" s="611"/>
      <c r="BK9" s="611"/>
      <c r="BL9" s="611"/>
      <c r="BM9" s="611"/>
      <c r="BN9" s="612"/>
      <c r="BO9" s="613">
        <v>42</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1144051</v>
      </c>
      <c r="CS9" s="611"/>
      <c r="CT9" s="611"/>
      <c r="CU9" s="611"/>
      <c r="CV9" s="611"/>
      <c r="CW9" s="611"/>
      <c r="CX9" s="611"/>
      <c r="CY9" s="612"/>
      <c r="CZ9" s="613">
        <v>13.4</v>
      </c>
      <c r="DA9" s="613"/>
      <c r="DB9" s="613"/>
      <c r="DC9" s="613"/>
      <c r="DD9" s="619">
        <v>96035</v>
      </c>
      <c r="DE9" s="611"/>
      <c r="DF9" s="611"/>
      <c r="DG9" s="611"/>
      <c r="DH9" s="611"/>
      <c r="DI9" s="611"/>
      <c r="DJ9" s="611"/>
      <c r="DK9" s="611"/>
      <c r="DL9" s="611"/>
      <c r="DM9" s="611"/>
      <c r="DN9" s="611"/>
      <c r="DO9" s="611"/>
      <c r="DP9" s="612"/>
      <c r="DQ9" s="619">
        <v>777177</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22747</v>
      </c>
      <c r="BH10" s="611"/>
      <c r="BI10" s="611"/>
      <c r="BJ10" s="611"/>
      <c r="BK10" s="611"/>
      <c r="BL10" s="611"/>
      <c r="BM10" s="611"/>
      <c r="BN10" s="612"/>
      <c r="BO10" s="613">
        <v>2.2000000000000002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647</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647</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285538</v>
      </c>
      <c r="S11" s="611"/>
      <c r="T11" s="611"/>
      <c r="U11" s="611"/>
      <c r="V11" s="611"/>
      <c r="W11" s="611"/>
      <c r="X11" s="611"/>
      <c r="Y11" s="612"/>
      <c r="Z11" s="615">
        <v>3.2</v>
      </c>
      <c r="AA11" s="616"/>
      <c r="AB11" s="616"/>
      <c r="AC11" s="622"/>
      <c r="AD11" s="619">
        <v>285538</v>
      </c>
      <c r="AE11" s="611"/>
      <c r="AF11" s="611"/>
      <c r="AG11" s="611"/>
      <c r="AH11" s="611"/>
      <c r="AI11" s="611"/>
      <c r="AJ11" s="611"/>
      <c r="AK11" s="612"/>
      <c r="AL11" s="615">
        <v>6.3</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24228</v>
      </c>
      <c r="BH11" s="611"/>
      <c r="BI11" s="611"/>
      <c r="BJ11" s="611"/>
      <c r="BK11" s="611"/>
      <c r="BL11" s="611"/>
      <c r="BM11" s="611"/>
      <c r="BN11" s="612"/>
      <c r="BO11" s="613">
        <v>2.4</v>
      </c>
      <c r="BP11" s="613"/>
      <c r="BQ11" s="613"/>
      <c r="BR11" s="613"/>
      <c r="BS11" s="614">
        <v>6922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573821</v>
      </c>
      <c r="CS11" s="611"/>
      <c r="CT11" s="611"/>
      <c r="CU11" s="611"/>
      <c r="CV11" s="611"/>
      <c r="CW11" s="611"/>
      <c r="CX11" s="611"/>
      <c r="CY11" s="612"/>
      <c r="CZ11" s="613">
        <v>6.7</v>
      </c>
      <c r="DA11" s="613"/>
      <c r="DB11" s="613"/>
      <c r="DC11" s="613"/>
      <c r="DD11" s="619">
        <v>112511</v>
      </c>
      <c r="DE11" s="611"/>
      <c r="DF11" s="611"/>
      <c r="DG11" s="611"/>
      <c r="DH11" s="611"/>
      <c r="DI11" s="611"/>
      <c r="DJ11" s="611"/>
      <c r="DK11" s="611"/>
      <c r="DL11" s="611"/>
      <c r="DM11" s="611"/>
      <c r="DN11" s="611"/>
      <c r="DO11" s="611"/>
      <c r="DP11" s="612"/>
      <c r="DQ11" s="619">
        <v>192983</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403987</v>
      </c>
      <c r="BH12" s="611"/>
      <c r="BI12" s="611"/>
      <c r="BJ12" s="611"/>
      <c r="BK12" s="611"/>
      <c r="BL12" s="611"/>
      <c r="BM12" s="611"/>
      <c r="BN12" s="612"/>
      <c r="BO12" s="613">
        <v>39.5</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304469</v>
      </c>
      <c r="CS12" s="611"/>
      <c r="CT12" s="611"/>
      <c r="CU12" s="611"/>
      <c r="CV12" s="611"/>
      <c r="CW12" s="611"/>
      <c r="CX12" s="611"/>
      <c r="CY12" s="612"/>
      <c r="CZ12" s="613">
        <v>3.6</v>
      </c>
      <c r="DA12" s="613"/>
      <c r="DB12" s="613"/>
      <c r="DC12" s="613"/>
      <c r="DD12" s="619">
        <v>10700</v>
      </c>
      <c r="DE12" s="611"/>
      <c r="DF12" s="611"/>
      <c r="DG12" s="611"/>
      <c r="DH12" s="611"/>
      <c r="DI12" s="611"/>
      <c r="DJ12" s="611"/>
      <c r="DK12" s="611"/>
      <c r="DL12" s="611"/>
      <c r="DM12" s="611"/>
      <c r="DN12" s="611"/>
      <c r="DO12" s="611"/>
      <c r="DP12" s="612"/>
      <c r="DQ12" s="619">
        <v>110785</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402200</v>
      </c>
      <c r="BH13" s="611"/>
      <c r="BI13" s="611"/>
      <c r="BJ13" s="611"/>
      <c r="BK13" s="611"/>
      <c r="BL13" s="611"/>
      <c r="BM13" s="611"/>
      <c r="BN13" s="612"/>
      <c r="BO13" s="613">
        <v>39.299999999999997</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1150386</v>
      </c>
      <c r="CS13" s="611"/>
      <c r="CT13" s="611"/>
      <c r="CU13" s="611"/>
      <c r="CV13" s="611"/>
      <c r="CW13" s="611"/>
      <c r="CX13" s="611"/>
      <c r="CY13" s="612"/>
      <c r="CZ13" s="613">
        <v>13.4</v>
      </c>
      <c r="DA13" s="613"/>
      <c r="DB13" s="613"/>
      <c r="DC13" s="613"/>
      <c r="DD13" s="619">
        <v>456898</v>
      </c>
      <c r="DE13" s="611"/>
      <c r="DF13" s="611"/>
      <c r="DG13" s="611"/>
      <c r="DH13" s="611"/>
      <c r="DI13" s="611"/>
      <c r="DJ13" s="611"/>
      <c r="DK13" s="611"/>
      <c r="DL13" s="611"/>
      <c r="DM13" s="611"/>
      <c r="DN13" s="611"/>
      <c r="DO13" s="611"/>
      <c r="DP13" s="612"/>
      <c r="DQ13" s="619">
        <v>753321</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34212</v>
      </c>
      <c r="BH14" s="611"/>
      <c r="BI14" s="611"/>
      <c r="BJ14" s="611"/>
      <c r="BK14" s="611"/>
      <c r="BL14" s="611"/>
      <c r="BM14" s="611"/>
      <c r="BN14" s="612"/>
      <c r="BO14" s="613">
        <v>3.3</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295891</v>
      </c>
      <c r="CS14" s="611"/>
      <c r="CT14" s="611"/>
      <c r="CU14" s="611"/>
      <c r="CV14" s="611"/>
      <c r="CW14" s="611"/>
      <c r="CX14" s="611"/>
      <c r="CY14" s="612"/>
      <c r="CZ14" s="613">
        <v>3.5</v>
      </c>
      <c r="DA14" s="613"/>
      <c r="DB14" s="613"/>
      <c r="DC14" s="613"/>
      <c r="DD14" s="619" t="s">
        <v>122</v>
      </c>
      <c r="DE14" s="611"/>
      <c r="DF14" s="611"/>
      <c r="DG14" s="611"/>
      <c r="DH14" s="611"/>
      <c r="DI14" s="611"/>
      <c r="DJ14" s="611"/>
      <c r="DK14" s="611"/>
      <c r="DL14" s="611"/>
      <c r="DM14" s="611"/>
      <c r="DN14" s="611"/>
      <c r="DO14" s="611"/>
      <c r="DP14" s="612"/>
      <c r="DQ14" s="619">
        <v>285691</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13611</v>
      </c>
      <c r="S15" s="611"/>
      <c r="T15" s="611"/>
      <c r="U15" s="611"/>
      <c r="V15" s="611"/>
      <c r="W15" s="611"/>
      <c r="X15" s="611"/>
      <c r="Y15" s="612"/>
      <c r="Z15" s="613">
        <v>0.2</v>
      </c>
      <c r="AA15" s="613"/>
      <c r="AB15" s="613"/>
      <c r="AC15" s="613"/>
      <c r="AD15" s="614">
        <v>13611</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82788</v>
      </c>
      <c r="BH15" s="611"/>
      <c r="BI15" s="611"/>
      <c r="BJ15" s="611"/>
      <c r="BK15" s="611"/>
      <c r="BL15" s="611"/>
      <c r="BM15" s="611"/>
      <c r="BN15" s="612"/>
      <c r="BO15" s="613">
        <v>8.1</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816136</v>
      </c>
      <c r="CS15" s="611"/>
      <c r="CT15" s="611"/>
      <c r="CU15" s="611"/>
      <c r="CV15" s="611"/>
      <c r="CW15" s="611"/>
      <c r="CX15" s="611"/>
      <c r="CY15" s="612"/>
      <c r="CZ15" s="613">
        <v>9.5</v>
      </c>
      <c r="DA15" s="613"/>
      <c r="DB15" s="613"/>
      <c r="DC15" s="613"/>
      <c r="DD15" s="619">
        <v>192127</v>
      </c>
      <c r="DE15" s="611"/>
      <c r="DF15" s="611"/>
      <c r="DG15" s="611"/>
      <c r="DH15" s="611"/>
      <c r="DI15" s="611"/>
      <c r="DJ15" s="611"/>
      <c r="DK15" s="611"/>
      <c r="DL15" s="611"/>
      <c r="DM15" s="611"/>
      <c r="DN15" s="611"/>
      <c r="DO15" s="611"/>
      <c r="DP15" s="612"/>
      <c r="DQ15" s="619">
        <v>593811</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24123</v>
      </c>
      <c r="S16" s="611"/>
      <c r="T16" s="611"/>
      <c r="U16" s="611"/>
      <c r="V16" s="611"/>
      <c r="W16" s="611"/>
      <c r="X16" s="611"/>
      <c r="Y16" s="612"/>
      <c r="Z16" s="613">
        <v>0.3</v>
      </c>
      <c r="AA16" s="613"/>
      <c r="AB16" s="613"/>
      <c r="AC16" s="613"/>
      <c r="AD16" s="614">
        <v>24123</v>
      </c>
      <c r="AE16" s="614"/>
      <c r="AF16" s="614"/>
      <c r="AG16" s="614"/>
      <c r="AH16" s="614"/>
      <c r="AI16" s="614"/>
      <c r="AJ16" s="614"/>
      <c r="AK16" s="614"/>
      <c r="AL16" s="615">
        <v>0.5</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48608</v>
      </c>
      <c r="S17" s="611"/>
      <c r="T17" s="611"/>
      <c r="U17" s="611"/>
      <c r="V17" s="611"/>
      <c r="W17" s="611"/>
      <c r="X17" s="611"/>
      <c r="Y17" s="612"/>
      <c r="Z17" s="613">
        <v>0.6</v>
      </c>
      <c r="AA17" s="613"/>
      <c r="AB17" s="613"/>
      <c r="AC17" s="613"/>
      <c r="AD17" s="614">
        <v>48608</v>
      </c>
      <c r="AE17" s="614"/>
      <c r="AF17" s="614"/>
      <c r="AG17" s="614"/>
      <c r="AH17" s="614"/>
      <c r="AI17" s="614"/>
      <c r="AJ17" s="614"/>
      <c r="AK17" s="614"/>
      <c r="AL17" s="615">
        <v>1.1000000000000001</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712957</v>
      </c>
      <c r="CS17" s="611"/>
      <c r="CT17" s="611"/>
      <c r="CU17" s="611"/>
      <c r="CV17" s="611"/>
      <c r="CW17" s="611"/>
      <c r="CX17" s="611"/>
      <c r="CY17" s="612"/>
      <c r="CZ17" s="613">
        <v>8.3000000000000007</v>
      </c>
      <c r="DA17" s="613"/>
      <c r="DB17" s="613"/>
      <c r="DC17" s="613"/>
      <c r="DD17" s="619" t="s">
        <v>122</v>
      </c>
      <c r="DE17" s="611"/>
      <c r="DF17" s="611"/>
      <c r="DG17" s="611"/>
      <c r="DH17" s="611"/>
      <c r="DI17" s="611"/>
      <c r="DJ17" s="611"/>
      <c r="DK17" s="611"/>
      <c r="DL17" s="611"/>
      <c r="DM17" s="611"/>
      <c r="DN17" s="611"/>
      <c r="DO17" s="611"/>
      <c r="DP17" s="612"/>
      <c r="DQ17" s="619">
        <v>648779</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5065</v>
      </c>
      <c r="S18" s="611"/>
      <c r="T18" s="611"/>
      <c r="U18" s="611"/>
      <c r="V18" s="611"/>
      <c r="W18" s="611"/>
      <c r="X18" s="611"/>
      <c r="Y18" s="612"/>
      <c r="Z18" s="613">
        <v>0.1</v>
      </c>
      <c r="AA18" s="613"/>
      <c r="AB18" s="613"/>
      <c r="AC18" s="613"/>
      <c r="AD18" s="614">
        <v>5065</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43543</v>
      </c>
      <c r="S19" s="611"/>
      <c r="T19" s="611"/>
      <c r="U19" s="611"/>
      <c r="V19" s="611"/>
      <c r="W19" s="611"/>
      <c r="X19" s="611"/>
      <c r="Y19" s="612"/>
      <c r="Z19" s="613">
        <v>0.5</v>
      </c>
      <c r="AA19" s="613"/>
      <c r="AB19" s="613"/>
      <c r="AC19" s="613"/>
      <c r="AD19" s="614">
        <v>43543</v>
      </c>
      <c r="AE19" s="614"/>
      <c r="AF19" s="614"/>
      <c r="AG19" s="614"/>
      <c r="AH19" s="614"/>
      <c r="AI19" s="614"/>
      <c r="AJ19" s="614"/>
      <c r="AK19" s="614"/>
      <c r="AL19" s="615">
        <v>1</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9513</v>
      </c>
      <c r="BH19" s="611"/>
      <c r="BI19" s="611"/>
      <c r="BJ19" s="611"/>
      <c r="BK19" s="611"/>
      <c r="BL19" s="611"/>
      <c r="BM19" s="611"/>
      <c r="BN19" s="612"/>
      <c r="BO19" s="613">
        <v>0.9</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9513</v>
      </c>
      <c r="BH20" s="611"/>
      <c r="BI20" s="611"/>
      <c r="BJ20" s="611"/>
      <c r="BK20" s="611"/>
      <c r="BL20" s="611"/>
      <c r="BM20" s="611"/>
      <c r="BN20" s="612"/>
      <c r="BO20" s="613">
        <v>0.9</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8559958</v>
      </c>
      <c r="CS20" s="611"/>
      <c r="CT20" s="611"/>
      <c r="CU20" s="611"/>
      <c r="CV20" s="611"/>
      <c r="CW20" s="611"/>
      <c r="CX20" s="611"/>
      <c r="CY20" s="612"/>
      <c r="CZ20" s="613">
        <v>100</v>
      </c>
      <c r="DA20" s="613"/>
      <c r="DB20" s="613"/>
      <c r="DC20" s="613"/>
      <c r="DD20" s="619">
        <v>1000321</v>
      </c>
      <c r="DE20" s="611"/>
      <c r="DF20" s="611"/>
      <c r="DG20" s="611"/>
      <c r="DH20" s="611"/>
      <c r="DI20" s="611"/>
      <c r="DJ20" s="611"/>
      <c r="DK20" s="611"/>
      <c r="DL20" s="611"/>
      <c r="DM20" s="611"/>
      <c r="DN20" s="611"/>
      <c r="DO20" s="611"/>
      <c r="DP20" s="612"/>
      <c r="DQ20" s="619">
        <v>5374614</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3393723</v>
      </c>
      <c r="S21" s="611"/>
      <c r="T21" s="611"/>
      <c r="U21" s="611"/>
      <c r="V21" s="611"/>
      <c r="W21" s="611"/>
      <c r="X21" s="611"/>
      <c r="Y21" s="612"/>
      <c r="Z21" s="613">
        <v>38.6</v>
      </c>
      <c r="AA21" s="613"/>
      <c r="AB21" s="613"/>
      <c r="AC21" s="613"/>
      <c r="AD21" s="614">
        <v>2949578</v>
      </c>
      <c r="AE21" s="614"/>
      <c r="AF21" s="614"/>
      <c r="AG21" s="614"/>
      <c r="AH21" s="614"/>
      <c r="AI21" s="614"/>
      <c r="AJ21" s="614"/>
      <c r="AK21" s="614"/>
      <c r="AL21" s="615">
        <v>64.7</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9513</v>
      </c>
      <c r="BH21" s="611"/>
      <c r="BI21" s="611"/>
      <c r="BJ21" s="611"/>
      <c r="BK21" s="611"/>
      <c r="BL21" s="611"/>
      <c r="BM21" s="611"/>
      <c r="BN21" s="612"/>
      <c r="BO21" s="613">
        <v>0.9</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2949578</v>
      </c>
      <c r="S22" s="611"/>
      <c r="T22" s="611"/>
      <c r="U22" s="611"/>
      <c r="V22" s="611"/>
      <c r="W22" s="611"/>
      <c r="X22" s="611"/>
      <c r="Y22" s="612"/>
      <c r="Z22" s="613">
        <v>33.5</v>
      </c>
      <c r="AA22" s="613"/>
      <c r="AB22" s="613"/>
      <c r="AC22" s="613"/>
      <c r="AD22" s="614">
        <v>2949578</v>
      </c>
      <c r="AE22" s="614"/>
      <c r="AF22" s="614"/>
      <c r="AG22" s="614"/>
      <c r="AH22" s="614"/>
      <c r="AI22" s="614"/>
      <c r="AJ22" s="614"/>
      <c r="AK22" s="614"/>
      <c r="AL22" s="615">
        <v>64.7</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444145</v>
      </c>
      <c r="S23" s="611"/>
      <c r="T23" s="611"/>
      <c r="U23" s="611"/>
      <c r="V23" s="611"/>
      <c r="W23" s="611"/>
      <c r="X23" s="611"/>
      <c r="Y23" s="612"/>
      <c r="Z23" s="613">
        <v>5</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2949135</v>
      </c>
      <c r="CS24" s="600"/>
      <c r="CT24" s="600"/>
      <c r="CU24" s="600"/>
      <c r="CV24" s="600"/>
      <c r="CW24" s="600"/>
      <c r="CX24" s="600"/>
      <c r="CY24" s="601"/>
      <c r="CZ24" s="604">
        <v>34.5</v>
      </c>
      <c r="DA24" s="605"/>
      <c r="DB24" s="605"/>
      <c r="DC24" s="621"/>
      <c r="DD24" s="644">
        <v>1962589</v>
      </c>
      <c r="DE24" s="600"/>
      <c r="DF24" s="600"/>
      <c r="DG24" s="600"/>
      <c r="DH24" s="600"/>
      <c r="DI24" s="600"/>
      <c r="DJ24" s="600"/>
      <c r="DK24" s="601"/>
      <c r="DL24" s="644">
        <v>1778781</v>
      </c>
      <c r="DM24" s="600"/>
      <c r="DN24" s="600"/>
      <c r="DO24" s="600"/>
      <c r="DP24" s="600"/>
      <c r="DQ24" s="600"/>
      <c r="DR24" s="600"/>
      <c r="DS24" s="600"/>
      <c r="DT24" s="600"/>
      <c r="DU24" s="600"/>
      <c r="DV24" s="601"/>
      <c r="DW24" s="604">
        <v>38.9</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4942313</v>
      </c>
      <c r="S25" s="611"/>
      <c r="T25" s="611"/>
      <c r="U25" s="611"/>
      <c r="V25" s="611"/>
      <c r="W25" s="611"/>
      <c r="X25" s="611"/>
      <c r="Y25" s="612"/>
      <c r="Z25" s="613">
        <v>56.2</v>
      </c>
      <c r="AA25" s="613"/>
      <c r="AB25" s="613"/>
      <c r="AC25" s="613"/>
      <c r="AD25" s="614">
        <v>4498168</v>
      </c>
      <c r="AE25" s="614"/>
      <c r="AF25" s="614"/>
      <c r="AG25" s="614"/>
      <c r="AH25" s="614"/>
      <c r="AI25" s="614"/>
      <c r="AJ25" s="614"/>
      <c r="AK25" s="614"/>
      <c r="AL25" s="615">
        <v>98.6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1070194</v>
      </c>
      <c r="CS25" s="640"/>
      <c r="CT25" s="640"/>
      <c r="CU25" s="640"/>
      <c r="CV25" s="640"/>
      <c r="CW25" s="640"/>
      <c r="CX25" s="640"/>
      <c r="CY25" s="641"/>
      <c r="CZ25" s="615">
        <v>12.5</v>
      </c>
      <c r="DA25" s="642"/>
      <c r="DB25" s="642"/>
      <c r="DC25" s="645"/>
      <c r="DD25" s="619">
        <v>919041</v>
      </c>
      <c r="DE25" s="640"/>
      <c r="DF25" s="640"/>
      <c r="DG25" s="640"/>
      <c r="DH25" s="640"/>
      <c r="DI25" s="640"/>
      <c r="DJ25" s="640"/>
      <c r="DK25" s="641"/>
      <c r="DL25" s="619">
        <v>831981</v>
      </c>
      <c r="DM25" s="640"/>
      <c r="DN25" s="640"/>
      <c r="DO25" s="640"/>
      <c r="DP25" s="640"/>
      <c r="DQ25" s="640"/>
      <c r="DR25" s="640"/>
      <c r="DS25" s="640"/>
      <c r="DT25" s="640"/>
      <c r="DU25" s="640"/>
      <c r="DV25" s="641"/>
      <c r="DW25" s="615">
        <v>18.2</v>
      </c>
      <c r="DX25" s="642"/>
      <c r="DY25" s="642"/>
      <c r="DZ25" s="642"/>
      <c r="EA25" s="642"/>
      <c r="EB25" s="642"/>
      <c r="EC25" s="643"/>
    </row>
    <row r="26" spans="2:133" ht="11.25" customHeight="1" x14ac:dyDescent="0.15">
      <c r="B26" s="607" t="s">
        <v>283</v>
      </c>
      <c r="C26" s="608"/>
      <c r="D26" s="608"/>
      <c r="E26" s="608"/>
      <c r="F26" s="608"/>
      <c r="G26" s="608"/>
      <c r="H26" s="608"/>
      <c r="I26" s="608"/>
      <c r="J26" s="608"/>
      <c r="K26" s="608"/>
      <c r="L26" s="608"/>
      <c r="M26" s="608"/>
      <c r="N26" s="608"/>
      <c r="O26" s="608"/>
      <c r="P26" s="608"/>
      <c r="Q26" s="609"/>
      <c r="R26" s="610">
        <v>1357</v>
      </c>
      <c r="S26" s="611"/>
      <c r="T26" s="611"/>
      <c r="U26" s="611"/>
      <c r="V26" s="611"/>
      <c r="W26" s="611"/>
      <c r="X26" s="611"/>
      <c r="Y26" s="612"/>
      <c r="Z26" s="613">
        <v>0</v>
      </c>
      <c r="AA26" s="613"/>
      <c r="AB26" s="613"/>
      <c r="AC26" s="613"/>
      <c r="AD26" s="614">
        <v>1357</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584803</v>
      </c>
      <c r="CS26" s="611"/>
      <c r="CT26" s="611"/>
      <c r="CU26" s="611"/>
      <c r="CV26" s="611"/>
      <c r="CW26" s="611"/>
      <c r="CX26" s="611"/>
      <c r="CY26" s="612"/>
      <c r="CZ26" s="615">
        <v>6.8</v>
      </c>
      <c r="DA26" s="642"/>
      <c r="DB26" s="642"/>
      <c r="DC26" s="645"/>
      <c r="DD26" s="619">
        <v>496962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2"/>
      <c r="DY26" s="642"/>
      <c r="DZ26" s="642"/>
      <c r="EA26" s="642"/>
      <c r="EB26" s="642"/>
      <c r="EC26" s="643"/>
    </row>
    <row r="27" spans="2:133" ht="11.25" customHeight="1" x14ac:dyDescent="0.15">
      <c r="B27" s="607" t="s">
        <v>286</v>
      </c>
      <c r="C27" s="608"/>
      <c r="D27" s="608"/>
      <c r="E27" s="608"/>
      <c r="F27" s="608"/>
      <c r="G27" s="608"/>
      <c r="H27" s="608"/>
      <c r="I27" s="608"/>
      <c r="J27" s="608"/>
      <c r="K27" s="608"/>
      <c r="L27" s="608"/>
      <c r="M27" s="608"/>
      <c r="N27" s="608"/>
      <c r="O27" s="608"/>
      <c r="P27" s="608"/>
      <c r="Q27" s="609"/>
      <c r="R27" s="610">
        <v>9075</v>
      </c>
      <c r="S27" s="611"/>
      <c r="T27" s="611"/>
      <c r="U27" s="611"/>
      <c r="V27" s="611"/>
      <c r="W27" s="611"/>
      <c r="X27" s="611"/>
      <c r="Y27" s="612"/>
      <c r="Z27" s="613">
        <v>0.1</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1022540</v>
      </c>
      <c r="BH27" s="611"/>
      <c r="BI27" s="611"/>
      <c r="BJ27" s="611"/>
      <c r="BK27" s="611"/>
      <c r="BL27" s="611"/>
      <c r="BM27" s="611"/>
      <c r="BN27" s="612"/>
      <c r="BO27" s="613">
        <v>100</v>
      </c>
      <c r="BP27" s="613"/>
      <c r="BQ27" s="613"/>
      <c r="BR27" s="613"/>
      <c r="BS27" s="614">
        <v>6922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1165984</v>
      </c>
      <c r="CS27" s="640"/>
      <c r="CT27" s="640"/>
      <c r="CU27" s="640"/>
      <c r="CV27" s="640"/>
      <c r="CW27" s="640"/>
      <c r="CX27" s="640"/>
      <c r="CY27" s="641"/>
      <c r="CZ27" s="615">
        <v>13.6</v>
      </c>
      <c r="DA27" s="642"/>
      <c r="DB27" s="642"/>
      <c r="DC27" s="645"/>
      <c r="DD27" s="619">
        <v>394769</v>
      </c>
      <c r="DE27" s="640"/>
      <c r="DF27" s="640"/>
      <c r="DG27" s="640"/>
      <c r="DH27" s="640"/>
      <c r="DI27" s="640"/>
      <c r="DJ27" s="640"/>
      <c r="DK27" s="641"/>
      <c r="DL27" s="619">
        <v>298021</v>
      </c>
      <c r="DM27" s="640"/>
      <c r="DN27" s="640"/>
      <c r="DO27" s="640"/>
      <c r="DP27" s="640"/>
      <c r="DQ27" s="640"/>
      <c r="DR27" s="640"/>
      <c r="DS27" s="640"/>
      <c r="DT27" s="640"/>
      <c r="DU27" s="640"/>
      <c r="DV27" s="641"/>
      <c r="DW27" s="615">
        <v>6.5</v>
      </c>
      <c r="DX27" s="642"/>
      <c r="DY27" s="642"/>
      <c r="DZ27" s="642"/>
      <c r="EA27" s="642"/>
      <c r="EB27" s="642"/>
      <c r="EC27" s="643"/>
    </row>
    <row r="28" spans="2:133" ht="11.25" customHeight="1" x14ac:dyDescent="0.15">
      <c r="B28" s="607" t="s">
        <v>289</v>
      </c>
      <c r="C28" s="608"/>
      <c r="D28" s="608"/>
      <c r="E28" s="608"/>
      <c r="F28" s="608"/>
      <c r="G28" s="608"/>
      <c r="H28" s="608"/>
      <c r="I28" s="608"/>
      <c r="J28" s="608"/>
      <c r="K28" s="608"/>
      <c r="L28" s="608"/>
      <c r="M28" s="608"/>
      <c r="N28" s="608"/>
      <c r="O28" s="608"/>
      <c r="P28" s="608"/>
      <c r="Q28" s="609"/>
      <c r="R28" s="610">
        <v>91038</v>
      </c>
      <c r="S28" s="611"/>
      <c r="T28" s="611"/>
      <c r="U28" s="611"/>
      <c r="V28" s="611"/>
      <c r="W28" s="611"/>
      <c r="X28" s="611"/>
      <c r="Y28" s="612"/>
      <c r="Z28" s="613">
        <v>1</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712957</v>
      </c>
      <c r="CS28" s="611"/>
      <c r="CT28" s="611"/>
      <c r="CU28" s="611"/>
      <c r="CV28" s="611"/>
      <c r="CW28" s="611"/>
      <c r="CX28" s="611"/>
      <c r="CY28" s="612"/>
      <c r="CZ28" s="615">
        <v>8.3000000000000007</v>
      </c>
      <c r="DA28" s="642"/>
      <c r="DB28" s="642"/>
      <c r="DC28" s="645"/>
      <c r="DD28" s="619">
        <v>648779</v>
      </c>
      <c r="DE28" s="611"/>
      <c r="DF28" s="611"/>
      <c r="DG28" s="611"/>
      <c r="DH28" s="611"/>
      <c r="DI28" s="611"/>
      <c r="DJ28" s="611"/>
      <c r="DK28" s="612"/>
      <c r="DL28" s="619">
        <v>648779</v>
      </c>
      <c r="DM28" s="611"/>
      <c r="DN28" s="611"/>
      <c r="DO28" s="611"/>
      <c r="DP28" s="611"/>
      <c r="DQ28" s="611"/>
      <c r="DR28" s="611"/>
      <c r="DS28" s="611"/>
      <c r="DT28" s="611"/>
      <c r="DU28" s="611"/>
      <c r="DV28" s="612"/>
      <c r="DW28" s="615">
        <v>14.2</v>
      </c>
      <c r="DX28" s="642"/>
      <c r="DY28" s="642"/>
      <c r="DZ28" s="642"/>
      <c r="EA28" s="642"/>
      <c r="EB28" s="642"/>
      <c r="EC28" s="643"/>
    </row>
    <row r="29" spans="2:133" ht="11.25" customHeight="1" x14ac:dyDescent="0.15">
      <c r="B29" s="607" t="s">
        <v>291</v>
      </c>
      <c r="C29" s="608"/>
      <c r="D29" s="608"/>
      <c r="E29" s="608"/>
      <c r="F29" s="608"/>
      <c r="G29" s="608"/>
      <c r="H29" s="608"/>
      <c r="I29" s="608"/>
      <c r="J29" s="608"/>
      <c r="K29" s="608"/>
      <c r="L29" s="608"/>
      <c r="M29" s="608"/>
      <c r="N29" s="608"/>
      <c r="O29" s="608"/>
      <c r="P29" s="608"/>
      <c r="Q29" s="609"/>
      <c r="R29" s="610">
        <v>49395</v>
      </c>
      <c r="S29" s="611"/>
      <c r="T29" s="611"/>
      <c r="U29" s="611"/>
      <c r="V29" s="611"/>
      <c r="W29" s="611"/>
      <c r="X29" s="611"/>
      <c r="Y29" s="612"/>
      <c r="Z29" s="613">
        <v>0.6</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712844</v>
      </c>
      <c r="CS29" s="640"/>
      <c r="CT29" s="640"/>
      <c r="CU29" s="640"/>
      <c r="CV29" s="640"/>
      <c r="CW29" s="640"/>
      <c r="CX29" s="640"/>
      <c r="CY29" s="641"/>
      <c r="CZ29" s="615">
        <v>8.3000000000000007</v>
      </c>
      <c r="DA29" s="642"/>
      <c r="DB29" s="642"/>
      <c r="DC29" s="645"/>
      <c r="DD29" s="619">
        <v>648666</v>
      </c>
      <c r="DE29" s="640"/>
      <c r="DF29" s="640"/>
      <c r="DG29" s="640"/>
      <c r="DH29" s="640"/>
      <c r="DI29" s="640"/>
      <c r="DJ29" s="640"/>
      <c r="DK29" s="641"/>
      <c r="DL29" s="619">
        <v>648666</v>
      </c>
      <c r="DM29" s="640"/>
      <c r="DN29" s="640"/>
      <c r="DO29" s="640"/>
      <c r="DP29" s="640"/>
      <c r="DQ29" s="640"/>
      <c r="DR29" s="640"/>
      <c r="DS29" s="640"/>
      <c r="DT29" s="640"/>
      <c r="DU29" s="640"/>
      <c r="DV29" s="641"/>
      <c r="DW29" s="615">
        <v>14.2</v>
      </c>
      <c r="DX29" s="642"/>
      <c r="DY29" s="642"/>
      <c r="DZ29" s="642"/>
      <c r="EA29" s="642"/>
      <c r="EB29" s="642"/>
      <c r="EC29" s="643"/>
    </row>
    <row r="30" spans="2:133" ht="11.25" customHeight="1" x14ac:dyDescent="0.15">
      <c r="B30" s="607" t="s">
        <v>293</v>
      </c>
      <c r="C30" s="608"/>
      <c r="D30" s="608"/>
      <c r="E30" s="608"/>
      <c r="F30" s="608"/>
      <c r="G30" s="608"/>
      <c r="H30" s="608"/>
      <c r="I30" s="608"/>
      <c r="J30" s="608"/>
      <c r="K30" s="608"/>
      <c r="L30" s="608"/>
      <c r="M30" s="608"/>
      <c r="N30" s="608"/>
      <c r="O30" s="608"/>
      <c r="P30" s="608"/>
      <c r="Q30" s="609"/>
      <c r="R30" s="610">
        <v>1188005</v>
      </c>
      <c r="S30" s="611"/>
      <c r="T30" s="611"/>
      <c r="U30" s="611"/>
      <c r="V30" s="611"/>
      <c r="W30" s="611"/>
      <c r="X30" s="611"/>
      <c r="Y30" s="612"/>
      <c r="Z30" s="613">
        <v>13.5</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673086</v>
      </c>
      <c r="CS30" s="611"/>
      <c r="CT30" s="611"/>
      <c r="CU30" s="611"/>
      <c r="CV30" s="611"/>
      <c r="CW30" s="611"/>
      <c r="CX30" s="611"/>
      <c r="CY30" s="612"/>
      <c r="CZ30" s="615">
        <v>7.9</v>
      </c>
      <c r="DA30" s="642"/>
      <c r="DB30" s="642"/>
      <c r="DC30" s="645"/>
      <c r="DD30" s="619">
        <v>615377</v>
      </c>
      <c r="DE30" s="611"/>
      <c r="DF30" s="611"/>
      <c r="DG30" s="611"/>
      <c r="DH30" s="611"/>
      <c r="DI30" s="611"/>
      <c r="DJ30" s="611"/>
      <c r="DK30" s="612"/>
      <c r="DL30" s="619">
        <v>615377</v>
      </c>
      <c r="DM30" s="611"/>
      <c r="DN30" s="611"/>
      <c r="DO30" s="611"/>
      <c r="DP30" s="611"/>
      <c r="DQ30" s="611"/>
      <c r="DR30" s="611"/>
      <c r="DS30" s="611"/>
      <c r="DT30" s="611"/>
      <c r="DU30" s="611"/>
      <c r="DV30" s="612"/>
      <c r="DW30" s="615">
        <v>13.5</v>
      </c>
      <c r="DX30" s="642"/>
      <c r="DY30" s="642"/>
      <c r="DZ30" s="642"/>
      <c r="EA30" s="642"/>
      <c r="EB30" s="642"/>
      <c r="EC30" s="643"/>
    </row>
    <row r="31" spans="2:133" ht="11.25" customHeight="1" x14ac:dyDescent="0.15">
      <c r="B31" s="623" t="s">
        <v>297</v>
      </c>
      <c r="C31" s="624"/>
      <c r="D31" s="624"/>
      <c r="E31" s="624"/>
      <c r="F31" s="624"/>
      <c r="G31" s="624"/>
      <c r="H31" s="624"/>
      <c r="I31" s="624"/>
      <c r="J31" s="624"/>
      <c r="K31" s="624"/>
      <c r="L31" s="624"/>
      <c r="M31" s="624"/>
      <c r="N31" s="624"/>
      <c r="O31" s="624"/>
      <c r="P31" s="624"/>
      <c r="Q31" s="625"/>
      <c r="R31" s="610">
        <v>57454</v>
      </c>
      <c r="S31" s="611"/>
      <c r="T31" s="611"/>
      <c r="U31" s="611"/>
      <c r="V31" s="611"/>
      <c r="W31" s="611"/>
      <c r="X31" s="611"/>
      <c r="Y31" s="612"/>
      <c r="Z31" s="613">
        <v>0.7</v>
      </c>
      <c r="AA31" s="613"/>
      <c r="AB31" s="613"/>
      <c r="AC31" s="613"/>
      <c r="AD31" s="614">
        <v>57454</v>
      </c>
      <c r="AE31" s="614"/>
      <c r="AF31" s="614"/>
      <c r="AG31" s="614"/>
      <c r="AH31" s="614"/>
      <c r="AI31" s="614"/>
      <c r="AJ31" s="614"/>
      <c r="AK31" s="614"/>
      <c r="AL31" s="615">
        <v>1.3</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100</v>
      </c>
      <c r="BH31" s="654"/>
      <c r="BI31" s="654"/>
      <c r="BJ31" s="654"/>
      <c r="BK31" s="654"/>
      <c r="BL31" s="654"/>
      <c r="BM31" s="605">
        <v>98.3</v>
      </c>
      <c r="BN31" s="654"/>
      <c r="BO31" s="654"/>
      <c r="BP31" s="654"/>
      <c r="BQ31" s="655"/>
      <c r="BR31" s="657">
        <v>99.6</v>
      </c>
      <c r="BS31" s="654"/>
      <c r="BT31" s="654"/>
      <c r="BU31" s="654"/>
      <c r="BV31" s="654"/>
      <c r="BW31" s="654"/>
      <c r="BX31" s="605">
        <v>98</v>
      </c>
      <c r="BY31" s="654"/>
      <c r="BZ31" s="654"/>
      <c r="CA31" s="654"/>
      <c r="CB31" s="655"/>
      <c r="CD31" s="650"/>
      <c r="CE31" s="651"/>
      <c r="CF31" s="607" t="s">
        <v>300</v>
      </c>
      <c r="CG31" s="608"/>
      <c r="CH31" s="608"/>
      <c r="CI31" s="608"/>
      <c r="CJ31" s="608"/>
      <c r="CK31" s="608"/>
      <c r="CL31" s="608"/>
      <c r="CM31" s="608"/>
      <c r="CN31" s="608"/>
      <c r="CO31" s="608"/>
      <c r="CP31" s="608"/>
      <c r="CQ31" s="609"/>
      <c r="CR31" s="610">
        <v>39758</v>
      </c>
      <c r="CS31" s="640"/>
      <c r="CT31" s="640"/>
      <c r="CU31" s="640"/>
      <c r="CV31" s="640"/>
      <c r="CW31" s="640"/>
      <c r="CX31" s="640"/>
      <c r="CY31" s="641"/>
      <c r="CZ31" s="615">
        <v>0.5</v>
      </c>
      <c r="DA31" s="642"/>
      <c r="DB31" s="642"/>
      <c r="DC31" s="645"/>
      <c r="DD31" s="619">
        <v>33289</v>
      </c>
      <c r="DE31" s="640"/>
      <c r="DF31" s="640"/>
      <c r="DG31" s="640"/>
      <c r="DH31" s="640"/>
      <c r="DI31" s="640"/>
      <c r="DJ31" s="640"/>
      <c r="DK31" s="641"/>
      <c r="DL31" s="619">
        <v>33289</v>
      </c>
      <c r="DM31" s="640"/>
      <c r="DN31" s="640"/>
      <c r="DO31" s="640"/>
      <c r="DP31" s="640"/>
      <c r="DQ31" s="640"/>
      <c r="DR31" s="640"/>
      <c r="DS31" s="640"/>
      <c r="DT31" s="640"/>
      <c r="DU31" s="640"/>
      <c r="DV31" s="641"/>
      <c r="DW31" s="615">
        <v>0.7</v>
      </c>
      <c r="DX31" s="642"/>
      <c r="DY31" s="642"/>
      <c r="DZ31" s="642"/>
      <c r="EA31" s="642"/>
      <c r="EB31" s="642"/>
      <c r="EC31" s="643"/>
    </row>
    <row r="32" spans="2:133" ht="11.25" customHeight="1" x14ac:dyDescent="0.15">
      <c r="B32" s="607" t="s">
        <v>301</v>
      </c>
      <c r="C32" s="608"/>
      <c r="D32" s="608"/>
      <c r="E32" s="608"/>
      <c r="F32" s="608"/>
      <c r="G32" s="608"/>
      <c r="H32" s="608"/>
      <c r="I32" s="608"/>
      <c r="J32" s="608"/>
      <c r="K32" s="608"/>
      <c r="L32" s="608"/>
      <c r="M32" s="608"/>
      <c r="N32" s="608"/>
      <c r="O32" s="608"/>
      <c r="P32" s="608"/>
      <c r="Q32" s="609"/>
      <c r="R32" s="610">
        <v>595624</v>
      </c>
      <c r="S32" s="611"/>
      <c r="T32" s="611"/>
      <c r="U32" s="611"/>
      <c r="V32" s="611"/>
      <c r="W32" s="611"/>
      <c r="X32" s="611"/>
      <c r="Y32" s="612"/>
      <c r="Z32" s="613">
        <v>6.8</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99.9</v>
      </c>
      <c r="BH32" s="640"/>
      <c r="BI32" s="640"/>
      <c r="BJ32" s="640"/>
      <c r="BK32" s="640"/>
      <c r="BL32" s="640"/>
      <c r="BM32" s="616">
        <v>99.8</v>
      </c>
      <c r="BN32" s="640"/>
      <c r="BO32" s="640"/>
      <c r="BP32" s="640"/>
      <c r="BQ32" s="656"/>
      <c r="BR32" s="667">
        <v>99.9</v>
      </c>
      <c r="BS32" s="640"/>
      <c r="BT32" s="640"/>
      <c r="BU32" s="640"/>
      <c r="BV32" s="640"/>
      <c r="BW32" s="640"/>
      <c r="BX32" s="616">
        <v>99.7</v>
      </c>
      <c r="BY32" s="640"/>
      <c r="BZ32" s="640"/>
      <c r="CA32" s="640"/>
      <c r="CB32" s="656"/>
      <c r="CD32" s="652"/>
      <c r="CE32" s="653"/>
      <c r="CF32" s="607" t="s">
        <v>304</v>
      </c>
      <c r="CG32" s="608"/>
      <c r="CH32" s="608"/>
      <c r="CI32" s="608"/>
      <c r="CJ32" s="608"/>
      <c r="CK32" s="608"/>
      <c r="CL32" s="608"/>
      <c r="CM32" s="608"/>
      <c r="CN32" s="608"/>
      <c r="CO32" s="608"/>
      <c r="CP32" s="608"/>
      <c r="CQ32" s="609"/>
      <c r="CR32" s="610">
        <v>113</v>
      </c>
      <c r="CS32" s="611"/>
      <c r="CT32" s="611"/>
      <c r="CU32" s="611"/>
      <c r="CV32" s="611"/>
      <c r="CW32" s="611"/>
      <c r="CX32" s="611"/>
      <c r="CY32" s="612"/>
      <c r="CZ32" s="615">
        <v>0</v>
      </c>
      <c r="DA32" s="642"/>
      <c r="DB32" s="642"/>
      <c r="DC32" s="645"/>
      <c r="DD32" s="619">
        <v>113</v>
      </c>
      <c r="DE32" s="611"/>
      <c r="DF32" s="611"/>
      <c r="DG32" s="611"/>
      <c r="DH32" s="611"/>
      <c r="DI32" s="611"/>
      <c r="DJ32" s="611"/>
      <c r="DK32" s="612"/>
      <c r="DL32" s="619">
        <v>113</v>
      </c>
      <c r="DM32" s="611"/>
      <c r="DN32" s="611"/>
      <c r="DO32" s="611"/>
      <c r="DP32" s="611"/>
      <c r="DQ32" s="611"/>
      <c r="DR32" s="611"/>
      <c r="DS32" s="611"/>
      <c r="DT32" s="611"/>
      <c r="DU32" s="611"/>
      <c r="DV32" s="612"/>
      <c r="DW32" s="615">
        <v>0</v>
      </c>
      <c r="DX32" s="642"/>
      <c r="DY32" s="642"/>
      <c r="DZ32" s="642"/>
      <c r="EA32" s="642"/>
      <c r="EB32" s="642"/>
      <c r="EC32" s="643"/>
    </row>
    <row r="33" spans="2:133" ht="11.25" customHeight="1" x14ac:dyDescent="0.15">
      <c r="B33" s="607" t="s">
        <v>305</v>
      </c>
      <c r="C33" s="608"/>
      <c r="D33" s="608"/>
      <c r="E33" s="608"/>
      <c r="F33" s="608"/>
      <c r="G33" s="608"/>
      <c r="H33" s="608"/>
      <c r="I33" s="608"/>
      <c r="J33" s="608"/>
      <c r="K33" s="608"/>
      <c r="L33" s="608"/>
      <c r="M33" s="608"/>
      <c r="N33" s="608"/>
      <c r="O33" s="608"/>
      <c r="P33" s="608"/>
      <c r="Q33" s="609"/>
      <c r="R33" s="610">
        <v>25300</v>
      </c>
      <c r="S33" s="611"/>
      <c r="T33" s="611"/>
      <c r="U33" s="611"/>
      <c r="V33" s="611"/>
      <c r="W33" s="611"/>
      <c r="X33" s="611"/>
      <c r="Y33" s="612"/>
      <c r="Z33" s="613">
        <v>0.3</v>
      </c>
      <c r="AA33" s="613"/>
      <c r="AB33" s="613"/>
      <c r="AC33" s="613"/>
      <c r="AD33" s="614">
        <v>2734</v>
      </c>
      <c r="AE33" s="614"/>
      <c r="AF33" s="614"/>
      <c r="AG33" s="614"/>
      <c r="AH33" s="614"/>
      <c r="AI33" s="614"/>
      <c r="AJ33" s="614"/>
      <c r="AK33" s="614"/>
      <c r="AL33" s="615">
        <v>0.1</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100</v>
      </c>
      <c r="BH33" s="669"/>
      <c r="BI33" s="669"/>
      <c r="BJ33" s="669"/>
      <c r="BK33" s="669"/>
      <c r="BL33" s="669"/>
      <c r="BM33" s="670">
        <v>96.1</v>
      </c>
      <c r="BN33" s="669"/>
      <c r="BO33" s="669"/>
      <c r="BP33" s="669"/>
      <c r="BQ33" s="671"/>
      <c r="BR33" s="668">
        <v>99</v>
      </c>
      <c r="BS33" s="669"/>
      <c r="BT33" s="669"/>
      <c r="BU33" s="669"/>
      <c r="BV33" s="669"/>
      <c r="BW33" s="669"/>
      <c r="BX33" s="670">
        <v>95.2</v>
      </c>
      <c r="BY33" s="669"/>
      <c r="BZ33" s="669"/>
      <c r="CA33" s="669"/>
      <c r="CB33" s="671"/>
      <c r="CD33" s="607" t="s">
        <v>307</v>
      </c>
      <c r="CE33" s="608"/>
      <c r="CF33" s="608"/>
      <c r="CG33" s="608"/>
      <c r="CH33" s="608"/>
      <c r="CI33" s="608"/>
      <c r="CJ33" s="608"/>
      <c r="CK33" s="608"/>
      <c r="CL33" s="608"/>
      <c r="CM33" s="608"/>
      <c r="CN33" s="608"/>
      <c r="CO33" s="608"/>
      <c r="CP33" s="608"/>
      <c r="CQ33" s="609"/>
      <c r="CR33" s="610">
        <v>4610502</v>
      </c>
      <c r="CS33" s="640"/>
      <c r="CT33" s="640"/>
      <c r="CU33" s="640"/>
      <c r="CV33" s="640"/>
      <c r="CW33" s="640"/>
      <c r="CX33" s="640"/>
      <c r="CY33" s="641"/>
      <c r="CZ33" s="615">
        <v>53.9</v>
      </c>
      <c r="DA33" s="642"/>
      <c r="DB33" s="642"/>
      <c r="DC33" s="645"/>
      <c r="DD33" s="619">
        <v>3172257</v>
      </c>
      <c r="DE33" s="640"/>
      <c r="DF33" s="640"/>
      <c r="DG33" s="640"/>
      <c r="DH33" s="640"/>
      <c r="DI33" s="640"/>
      <c r="DJ33" s="640"/>
      <c r="DK33" s="641"/>
      <c r="DL33" s="619">
        <v>2254249</v>
      </c>
      <c r="DM33" s="640"/>
      <c r="DN33" s="640"/>
      <c r="DO33" s="640"/>
      <c r="DP33" s="640"/>
      <c r="DQ33" s="640"/>
      <c r="DR33" s="640"/>
      <c r="DS33" s="640"/>
      <c r="DT33" s="640"/>
      <c r="DU33" s="640"/>
      <c r="DV33" s="641"/>
      <c r="DW33" s="615">
        <v>49.3</v>
      </c>
      <c r="DX33" s="642"/>
      <c r="DY33" s="642"/>
      <c r="DZ33" s="642"/>
      <c r="EA33" s="642"/>
      <c r="EB33" s="642"/>
      <c r="EC33" s="643"/>
    </row>
    <row r="34" spans="2:133" ht="11.25" customHeight="1" x14ac:dyDescent="0.15">
      <c r="B34" s="607" t="s">
        <v>308</v>
      </c>
      <c r="C34" s="608"/>
      <c r="D34" s="608"/>
      <c r="E34" s="608"/>
      <c r="F34" s="608"/>
      <c r="G34" s="608"/>
      <c r="H34" s="608"/>
      <c r="I34" s="608"/>
      <c r="J34" s="608"/>
      <c r="K34" s="608"/>
      <c r="L34" s="608"/>
      <c r="M34" s="608"/>
      <c r="N34" s="608"/>
      <c r="O34" s="608"/>
      <c r="P34" s="608"/>
      <c r="Q34" s="609"/>
      <c r="R34" s="610">
        <v>478438</v>
      </c>
      <c r="S34" s="611"/>
      <c r="T34" s="611"/>
      <c r="U34" s="611"/>
      <c r="V34" s="611"/>
      <c r="W34" s="611"/>
      <c r="X34" s="611"/>
      <c r="Y34" s="612"/>
      <c r="Z34" s="613">
        <v>5.4</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1583004</v>
      </c>
      <c r="CS34" s="611"/>
      <c r="CT34" s="611"/>
      <c r="CU34" s="611"/>
      <c r="CV34" s="611"/>
      <c r="CW34" s="611"/>
      <c r="CX34" s="611"/>
      <c r="CY34" s="612"/>
      <c r="CZ34" s="615">
        <v>18.5</v>
      </c>
      <c r="DA34" s="642"/>
      <c r="DB34" s="642"/>
      <c r="DC34" s="645"/>
      <c r="DD34" s="619">
        <v>1018970</v>
      </c>
      <c r="DE34" s="611"/>
      <c r="DF34" s="611"/>
      <c r="DG34" s="611"/>
      <c r="DH34" s="611"/>
      <c r="DI34" s="611"/>
      <c r="DJ34" s="611"/>
      <c r="DK34" s="612"/>
      <c r="DL34" s="619">
        <v>784349</v>
      </c>
      <c r="DM34" s="611"/>
      <c r="DN34" s="611"/>
      <c r="DO34" s="611"/>
      <c r="DP34" s="611"/>
      <c r="DQ34" s="611"/>
      <c r="DR34" s="611"/>
      <c r="DS34" s="611"/>
      <c r="DT34" s="611"/>
      <c r="DU34" s="611"/>
      <c r="DV34" s="612"/>
      <c r="DW34" s="615">
        <v>17.2</v>
      </c>
      <c r="DX34" s="642"/>
      <c r="DY34" s="642"/>
      <c r="DZ34" s="642"/>
      <c r="EA34" s="642"/>
      <c r="EB34" s="642"/>
      <c r="EC34" s="643"/>
    </row>
    <row r="35" spans="2:133" ht="11.25" customHeight="1" x14ac:dyDescent="0.15">
      <c r="B35" s="607" t="s">
        <v>310</v>
      </c>
      <c r="C35" s="608"/>
      <c r="D35" s="608"/>
      <c r="E35" s="608"/>
      <c r="F35" s="608"/>
      <c r="G35" s="608"/>
      <c r="H35" s="608"/>
      <c r="I35" s="608"/>
      <c r="J35" s="608"/>
      <c r="K35" s="608"/>
      <c r="L35" s="608"/>
      <c r="M35" s="608"/>
      <c r="N35" s="608"/>
      <c r="O35" s="608"/>
      <c r="P35" s="608"/>
      <c r="Q35" s="609"/>
      <c r="R35" s="610">
        <v>389679</v>
      </c>
      <c r="S35" s="611"/>
      <c r="T35" s="611"/>
      <c r="U35" s="611"/>
      <c r="V35" s="611"/>
      <c r="W35" s="611"/>
      <c r="X35" s="611"/>
      <c r="Y35" s="612"/>
      <c r="Z35" s="613">
        <v>4.4000000000000004</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34111</v>
      </c>
      <c r="CS35" s="640"/>
      <c r="CT35" s="640"/>
      <c r="CU35" s="640"/>
      <c r="CV35" s="640"/>
      <c r="CW35" s="640"/>
      <c r="CX35" s="640"/>
      <c r="CY35" s="641"/>
      <c r="CZ35" s="615">
        <v>0.4</v>
      </c>
      <c r="DA35" s="642"/>
      <c r="DB35" s="642"/>
      <c r="DC35" s="645"/>
      <c r="DD35" s="619">
        <v>28164</v>
      </c>
      <c r="DE35" s="640"/>
      <c r="DF35" s="640"/>
      <c r="DG35" s="640"/>
      <c r="DH35" s="640"/>
      <c r="DI35" s="640"/>
      <c r="DJ35" s="640"/>
      <c r="DK35" s="641"/>
      <c r="DL35" s="619">
        <v>11069</v>
      </c>
      <c r="DM35" s="640"/>
      <c r="DN35" s="640"/>
      <c r="DO35" s="640"/>
      <c r="DP35" s="640"/>
      <c r="DQ35" s="640"/>
      <c r="DR35" s="640"/>
      <c r="DS35" s="640"/>
      <c r="DT35" s="640"/>
      <c r="DU35" s="640"/>
      <c r="DV35" s="641"/>
      <c r="DW35" s="615">
        <v>0.2</v>
      </c>
      <c r="DX35" s="642"/>
      <c r="DY35" s="642"/>
      <c r="DZ35" s="642"/>
      <c r="EA35" s="642"/>
      <c r="EB35" s="642"/>
      <c r="EC35" s="643"/>
    </row>
    <row r="36" spans="2:133" ht="11.25" customHeight="1" x14ac:dyDescent="0.15">
      <c r="B36" s="607" t="s">
        <v>314</v>
      </c>
      <c r="C36" s="608"/>
      <c r="D36" s="608"/>
      <c r="E36" s="608"/>
      <c r="F36" s="608"/>
      <c r="G36" s="608"/>
      <c r="H36" s="608"/>
      <c r="I36" s="608"/>
      <c r="J36" s="608"/>
      <c r="K36" s="608"/>
      <c r="L36" s="608"/>
      <c r="M36" s="608"/>
      <c r="N36" s="608"/>
      <c r="O36" s="608"/>
      <c r="P36" s="608"/>
      <c r="Q36" s="609"/>
      <c r="R36" s="610">
        <v>363667</v>
      </c>
      <c r="S36" s="611"/>
      <c r="T36" s="611"/>
      <c r="U36" s="611"/>
      <c r="V36" s="611"/>
      <c r="W36" s="611"/>
      <c r="X36" s="611"/>
      <c r="Y36" s="612"/>
      <c r="Z36" s="613">
        <v>4.0999999999999996</v>
      </c>
      <c r="AA36" s="613"/>
      <c r="AB36" s="613"/>
      <c r="AC36" s="613"/>
      <c r="AD36" s="614" t="s">
        <v>122</v>
      </c>
      <c r="AE36" s="614"/>
      <c r="AF36" s="614"/>
      <c r="AG36" s="614"/>
      <c r="AH36" s="614"/>
      <c r="AI36" s="614"/>
      <c r="AJ36" s="614"/>
      <c r="AK36" s="614"/>
      <c r="AL36" s="615" t="s">
        <v>122</v>
      </c>
      <c r="AM36" s="616"/>
      <c r="AN36" s="616"/>
      <c r="AO36" s="617"/>
      <c r="AP36" s="206"/>
      <c r="AQ36" s="672" t="s">
        <v>315</v>
      </c>
      <c r="AR36" s="673"/>
      <c r="AS36" s="673"/>
      <c r="AT36" s="673"/>
      <c r="AU36" s="673"/>
      <c r="AV36" s="673"/>
      <c r="AW36" s="673"/>
      <c r="AX36" s="673"/>
      <c r="AY36" s="674"/>
      <c r="AZ36" s="599">
        <v>1323098</v>
      </c>
      <c r="BA36" s="600"/>
      <c r="BB36" s="600"/>
      <c r="BC36" s="600"/>
      <c r="BD36" s="600"/>
      <c r="BE36" s="600"/>
      <c r="BF36" s="675"/>
      <c r="BG36" s="596" t="s">
        <v>316</v>
      </c>
      <c r="BH36" s="597"/>
      <c r="BI36" s="597"/>
      <c r="BJ36" s="597"/>
      <c r="BK36" s="597"/>
      <c r="BL36" s="597"/>
      <c r="BM36" s="597"/>
      <c r="BN36" s="597"/>
      <c r="BO36" s="597"/>
      <c r="BP36" s="597"/>
      <c r="BQ36" s="597"/>
      <c r="BR36" s="597"/>
      <c r="BS36" s="597"/>
      <c r="BT36" s="597"/>
      <c r="BU36" s="598"/>
      <c r="BV36" s="599">
        <v>77276</v>
      </c>
      <c r="BW36" s="600"/>
      <c r="BX36" s="600"/>
      <c r="BY36" s="600"/>
      <c r="BZ36" s="600"/>
      <c r="CA36" s="600"/>
      <c r="CB36" s="675"/>
      <c r="CD36" s="607" t="s">
        <v>317</v>
      </c>
      <c r="CE36" s="608"/>
      <c r="CF36" s="608"/>
      <c r="CG36" s="608"/>
      <c r="CH36" s="608"/>
      <c r="CI36" s="608"/>
      <c r="CJ36" s="608"/>
      <c r="CK36" s="608"/>
      <c r="CL36" s="608"/>
      <c r="CM36" s="608"/>
      <c r="CN36" s="608"/>
      <c r="CO36" s="608"/>
      <c r="CP36" s="608"/>
      <c r="CQ36" s="609"/>
      <c r="CR36" s="610">
        <v>1604257</v>
      </c>
      <c r="CS36" s="611"/>
      <c r="CT36" s="611"/>
      <c r="CU36" s="611"/>
      <c r="CV36" s="611"/>
      <c r="CW36" s="611"/>
      <c r="CX36" s="611"/>
      <c r="CY36" s="612"/>
      <c r="CZ36" s="615">
        <v>18.7</v>
      </c>
      <c r="DA36" s="642"/>
      <c r="DB36" s="642"/>
      <c r="DC36" s="645"/>
      <c r="DD36" s="619">
        <v>1159725</v>
      </c>
      <c r="DE36" s="611"/>
      <c r="DF36" s="611"/>
      <c r="DG36" s="611"/>
      <c r="DH36" s="611"/>
      <c r="DI36" s="611"/>
      <c r="DJ36" s="611"/>
      <c r="DK36" s="612"/>
      <c r="DL36" s="619">
        <v>952517</v>
      </c>
      <c r="DM36" s="611"/>
      <c r="DN36" s="611"/>
      <c r="DO36" s="611"/>
      <c r="DP36" s="611"/>
      <c r="DQ36" s="611"/>
      <c r="DR36" s="611"/>
      <c r="DS36" s="611"/>
      <c r="DT36" s="611"/>
      <c r="DU36" s="611"/>
      <c r="DV36" s="612"/>
      <c r="DW36" s="615">
        <v>20.8</v>
      </c>
      <c r="DX36" s="642"/>
      <c r="DY36" s="642"/>
      <c r="DZ36" s="642"/>
      <c r="EA36" s="642"/>
      <c r="EB36" s="642"/>
      <c r="EC36" s="643"/>
    </row>
    <row r="37" spans="2:133" ht="11.25" customHeight="1" x14ac:dyDescent="0.15">
      <c r="B37" s="607" t="s">
        <v>318</v>
      </c>
      <c r="C37" s="608"/>
      <c r="D37" s="608"/>
      <c r="E37" s="608"/>
      <c r="F37" s="608"/>
      <c r="G37" s="608"/>
      <c r="H37" s="608"/>
      <c r="I37" s="608"/>
      <c r="J37" s="608"/>
      <c r="K37" s="608"/>
      <c r="L37" s="608"/>
      <c r="M37" s="608"/>
      <c r="N37" s="608"/>
      <c r="O37" s="608"/>
      <c r="P37" s="608"/>
      <c r="Q37" s="609"/>
      <c r="R37" s="610">
        <v>306513</v>
      </c>
      <c r="S37" s="611"/>
      <c r="T37" s="611"/>
      <c r="U37" s="611"/>
      <c r="V37" s="611"/>
      <c r="W37" s="611"/>
      <c r="X37" s="611"/>
      <c r="Y37" s="612"/>
      <c r="Z37" s="613">
        <v>3.5</v>
      </c>
      <c r="AA37" s="613"/>
      <c r="AB37" s="613"/>
      <c r="AC37" s="613"/>
      <c r="AD37" s="614">
        <v>14</v>
      </c>
      <c r="AE37" s="614"/>
      <c r="AF37" s="614"/>
      <c r="AG37" s="614"/>
      <c r="AH37" s="614"/>
      <c r="AI37" s="614"/>
      <c r="AJ37" s="614"/>
      <c r="AK37" s="614"/>
      <c r="AL37" s="615">
        <v>0</v>
      </c>
      <c r="AM37" s="616"/>
      <c r="AN37" s="616"/>
      <c r="AO37" s="617"/>
      <c r="AQ37" s="676" t="s">
        <v>319</v>
      </c>
      <c r="AR37" s="677"/>
      <c r="AS37" s="677"/>
      <c r="AT37" s="677"/>
      <c r="AU37" s="677"/>
      <c r="AV37" s="677"/>
      <c r="AW37" s="677"/>
      <c r="AX37" s="677"/>
      <c r="AY37" s="678"/>
      <c r="AZ37" s="610">
        <v>442443</v>
      </c>
      <c r="BA37" s="611"/>
      <c r="BB37" s="611"/>
      <c r="BC37" s="611"/>
      <c r="BD37" s="640"/>
      <c r="BE37" s="640"/>
      <c r="BF37" s="656"/>
      <c r="BG37" s="607" t="s">
        <v>320</v>
      </c>
      <c r="BH37" s="608"/>
      <c r="BI37" s="608"/>
      <c r="BJ37" s="608"/>
      <c r="BK37" s="608"/>
      <c r="BL37" s="608"/>
      <c r="BM37" s="608"/>
      <c r="BN37" s="608"/>
      <c r="BO37" s="608"/>
      <c r="BP37" s="608"/>
      <c r="BQ37" s="608"/>
      <c r="BR37" s="608"/>
      <c r="BS37" s="608"/>
      <c r="BT37" s="608"/>
      <c r="BU37" s="609"/>
      <c r="BV37" s="610">
        <v>67253</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460739</v>
      </c>
      <c r="CS37" s="640"/>
      <c r="CT37" s="640"/>
      <c r="CU37" s="640"/>
      <c r="CV37" s="640"/>
      <c r="CW37" s="640"/>
      <c r="CX37" s="640"/>
      <c r="CY37" s="641"/>
      <c r="CZ37" s="615">
        <v>5.4</v>
      </c>
      <c r="DA37" s="642"/>
      <c r="DB37" s="642"/>
      <c r="DC37" s="645"/>
      <c r="DD37" s="619">
        <v>446014</v>
      </c>
      <c r="DE37" s="640"/>
      <c r="DF37" s="640"/>
      <c r="DG37" s="640"/>
      <c r="DH37" s="640"/>
      <c r="DI37" s="640"/>
      <c r="DJ37" s="640"/>
      <c r="DK37" s="641"/>
      <c r="DL37" s="619">
        <v>438525</v>
      </c>
      <c r="DM37" s="640"/>
      <c r="DN37" s="640"/>
      <c r="DO37" s="640"/>
      <c r="DP37" s="640"/>
      <c r="DQ37" s="640"/>
      <c r="DR37" s="640"/>
      <c r="DS37" s="640"/>
      <c r="DT37" s="640"/>
      <c r="DU37" s="640"/>
      <c r="DV37" s="641"/>
      <c r="DW37" s="615">
        <v>9.6</v>
      </c>
      <c r="DX37" s="642"/>
      <c r="DY37" s="642"/>
      <c r="DZ37" s="642"/>
      <c r="EA37" s="642"/>
      <c r="EB37" s="642"/>
      <c r="EC37" s="643"/>
    </row>
    <row r="38" spans="2:133" ht="11.25" customHeight="1" x14ac:dyDescent="0.15">
      <c r="B38" s="607" t="s">
        <v>322</v>
      </c>
      <c r="C38" s="608"/>
      <c r="D38" s="608"/>
      <c r="E38" s="608"/>
      <c r="F38" s="608"/>
      <c r="G38" s="608"/>
      <c r="H38" s="608"/>
      <c r="I38" s="608"/>
      <c r="J38" s="608"/>
      <c r="K38" s="608"/>
      <c r="L38" s="608"/>
      <c r="M38" s="608"/>
      <c r="N38" s="608"/>
      <c r="O38" s="608"/>
      <c r="P38" s="608"/>
      <c r="Q38" s="609"/>
      <c r="R38" s="610">
        <v>301295</v>
      </c>
      <c r="S38" s="611"/>
      <c r="T38" s="611"/>
      <c r="U38" s="611"/>
      <c r="V38" s="611"/>
      <c r="W38" s="611"/>
      <c r="X38" s="611"/>
      <c r="Y38" s="612"/>
      <c r="Z38" s="613">
        <v>3.4</v>
      </c>
      <c r="AA38" s="613"/>
      <c r="AB38" s="613"/>
      <c r="AC38" s="613"/>
      <c r="AD38" s="614" t="s">
        <v>122</v>
      </c>
      <c r="AE38" s="614"/>
      <c r="AF38" s="614"/>
      <c r="AG38" s="614"/>
      <c r="AH38" s="614"/>
      <c r="AI38" s="614"/>
      <c r="AJ38" s="614"/>
      <c r="AK38" s="614"/>
      <c r="AL38" s="615" t="s">
        <v>122</v>
      </c>
      <c r="AM38" s="616"/>
      <c r="AN38" s="616"/>
      <c r="AO38" s="617"/>
      <c r="AQ38" s="676" t="s">
        <v>323</v>
      </c>
      <c r="AR38" s="677"/>
      <c r="AS38" s="677"/>
      <c r="AT38" s="677"/>
      <c r="AU38" s="677"/>
      <c r="AV38" s="677"/>
      <c r="AW38" s="677"/>
      <c r="AX38" s="677"/>
      <c r="AY38" s="678"/>
      <c r="AZ38" s="610">
        <v>185025</v>
      </c>
      <c r="BA38" s="611"/>
      <c r="BB38" s="611"/>
      <c r="BC38" s="611"/>
      <c r="BD38" s="640"/>
      <c r="BE38" s="640"/>
      <c r="BF38" s="656"/>
      <c r="BG38" s="607" t="s">
        <v>324</v>
      </c>
      <c r="BH38" s="608"/>
      <c r="BI38" s="608"/>
      <c r="BJ38" s="608"/>
      <c r="BK38" s="608"/>
      <c r="BL38" s="608"/>
      <c r="BM38" s="608"/>
      <c r="BN38" s="608"/>
      <c r="BO38" s="608"/>
      <c r="BP38" s="608"/>
      <c r="BQ38" s="608"/>
      <c r="BR38" s="608"/>
      <c r="BS38" s="608"/>
      <c r="BT38" s="608"/>
      <c r="BU38" s="609"/>
      <c r="BV38" s="610">
        <v>1232</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628572</v>
      </c>
      <c r="CS38" s="611"/>
      <c r="CT38" s="611"/>
      <c r="CU38" s="611"/>
      <c r="CV38" s="611"/>
      <c r="CW38" s="611"/>
      <c r="CX38" s="611"/>
      <c r="CY38" s="612"/>
      <c r="CZ38" s="615">
        <v>7.3</v>
      </c>
      <c r="DA38" s="642"/>
      <c r="DB38" s="642"/>
      <c r="DC38" s="645"/>
      <c r="DD38" s="619">
        <v>504970</v>
      </c>
      <c r="DE38" s="611"/>
      <c r="DF38" s="611"/>
      <c r="DG38" s="611"/>
      <c r="DH38" s="611"/>
      <c r="DI38" s="611"/>
      <c r="DJ38" s="611"/>
      <c r="DK38" s="612"/>
      <c r="DL38" s="619">
        <v>415021</v>
      </c>
      <c r="DM38" s="611"/>
      <c r="DN38" s="611"/>
      <c r="DO38" s="611"/>
      <c r="DP38" s="611"/>
      <c r="DQ38" s="611"/>
      <c r="DR38" s="611"/>
      <c r="DS38" s="611"/>
      <c r="DT38" s="611"/>
      <c r="DU38" s="611"/>
      <c r="DV38" s="612"/>
      <c r="DW38" s="615">
        <v>9.1</v>
      </c>
      <c r="DX38" s="642"/>
      <c r="DY38" s="642"/>
      <c r="DZ38" s="642"/>
      <c r="EA38" s="642"/>
      <c r="EB38" s="642"/>
      <c r="EC38" s="643"/>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6" t="s">
        <v>327</v>
      </c>
      <c r="AR39" s="677"/>
      <c r="AS39" s="677"/>
      <c r="AT39" s="677"/>
      <c r="AU39" s="677"/>
      <c r="AV39" s="677"/>
      <c r="AW39" s="677"/>
      <c r="AX39" s="677"/>
      <c r="AY39" s="678"/>
      <c r="AZ39" s="610">
        <v>119692</v>
      </c>
      <c r="BA39" s="611"/>
      <c r="BB39" s="611"/>
      <c r="BC39" s="611"/>
      <c r="BD39" s="640"/>
      <c r="BE39" s="640"/>
      <c r="BF39" s="656"/>
      <c r="BG39" s="607" t="s">
        <v>328</v>
      </c>
      <c r="BH39" s="608"/>
      <c r="BI39" s="608"/>
      <c r="BJ39" s="608"/>
      <c r="BK39" s="608"/>
      <c r="BL39" s="608"/>
      <c r="BM39" s="608"/>
      <c r="BN39" s="608"/>
      <c r="BO39" s="608"/>
      <c r="BP39" s="608"/>
      <c r="BQ39" s="608"/>
      <c r="BR39" s="608"/>
      <c r="BS39" s="608"/>
      <c r="BT39" s="608"/>
      <c r="BU39" s="609"/>
      <c r="BV39" s="610">
        <v>1952</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451339</v>
      </c>
      <c r="CS39" s="640"/>
      <c r="CT39" s="640"/>
      <c r="CU39" s="640"/>
      <c r="CV39" s="640"/>
      <c r="CW39" s="640"/>
      <c r="CX39" s="640"/>
      <c r="CY39" s="641"/>
      <c r="CZ39" s="615">
        <v>5.3</v>
      </c>
      <c r="DA39" s="642"/>
      <c r="DB39" s="642"/>
      <c r="DC39" s="645"/>
      <c r="DD39" s="619">
        <v>241849</v>
      </c>
      <c r="DE39" s="640"/>
      <c r="DF39" s="640"/>
      <c r="DG39" s="640"/>
      <c r="DH39" s="640"/>
      <c r="DI39" s="640"/>
      <c r="DJ39" s="640"/>
      <c r="DK39" s="641"/>
      <c r="DL39" s="619" t="s">
        <v>122</v>
      </c>
      <c r="DM39" s="640"/>
      <c r="DN39" s="640"/>
      <c r="DO39" s="640"/>
      <c r="DP39" s="640"/>
      <c r="DQ39" s="640"/>
      <c r="DR39" s="640"/>
      <c r="DS39" s="640"/>
      <c r="DT39" s="640"/>
      <c r="DU39" s="640"/>
      <c r="DV39" s="641"/>
      <c r="DW39" s="615" t="s">
        <v>122</v>
      </c>
      <c r="DX39" s="642"/>
      <c r="DY39" s="642"/>
      <c r="DZ39" s="642"/>
      <c r="EA39" s="642"/>
      <c r="EB39" s="642"/>
      <c r="EC39" s="643"/>
    </row>
    <row r="40" spans="2:133" ht="11.25" customHeight="1" x14ac:dyDescent="0.15">
      <c r="B40" s="607" t="s">
        <v>330</v>
      </c>
      <c r="C40" s="608"/>
      <c r="D40" s="608"/>
      <c r="E40" s="608"/>
      <c r="F40" s="608"/>
      <c r="G40" s="608"/>
      <c r="H40" s="608"/>
      <c r="I40" s="608"/>
      <c r="J40" s="608"/>
      <c r="K40" s="608"/>
      <c r="L40" s="608"/>
      <c r="M40" s="608"/>
      <c r="N40" s="608"/>
      <c r="O40" s="608"/>
      <c r="P40" s="608"/>
      <c r="Q40" s="609"/>
      <c r="R40" s="610">
        <v>9995</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6" t="s">
        <v>331</v>
      </c>
      <c r="AR40" s="677"/>
      <c r="AS40" s="677"/>
      <c r="AT40" s="677"/>
      <c r="AU40" s="677"/>
      <c r="AV40" s="677"/>
      <c r="AW40" s="677"/>
      <c r="AX40" s="677"/>
      <c r="AY40" s="678"/>
      <c r="AZ40" s="610">
        <v>60154</v>
      </c>
      <c r="BA40" s="611"/>
      <c r="BB40" s="611"/>
      <c r="BC40" s="611"/>
      <c r="BD40" s="640"/>
      <c r="BE40" s="640"/>
      <c r="BF40" s="656"/>
      <c r="BG40" s="660" t="s">
        <v>332</v>
      </c>
      <c r="BH40" s="661"/>
      <c r="BI40" s="661"/>
      <c r="BJ40" s="661"/>
      <c r="BK40" s="661"/>
      <c r="BL40" s="202"/>
      <c r="BM40" s="608" t="s">
        <v>333</v>
      </c>
      <c r="BN40" s="608"/>
      <c r="BO40" s="608"/>
      <c r="BP40" s="608"/>
      <c r="BQ40" s="608"/>
      <c r="BR40" s="608"/>
      <c r="BS40" s="608"/>
      <c r="BT40" s="608"/>
      <c r="BU40" s="609"/>
      <c r="BV40" s="610">
        <v>116</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309219</v>
      </c>
      <c r="CS40" s="611"/>
      <c r="CT40" s="611"/>
      <c r="CU40" s="611"/>
      <c r="CV40" s="611"/>
      <c r="CW40" s="611"/>
      <c r="CX40" s="611"/>
      <c r="CY40" s="612"/>
      <c r="CZ40" s="615">
        <v>3.6</v>
      </c>
      <c r="DA40" s="642"/>
      <c r="DB40" s="642"/>
      <c r="DC40" s="645"/>
      <c r="DD40" s="619">
        <v>218579</v>
      </c>
      <c r="DE40" s="611"/>
      <c r="DF40" s="611"/>
      <c r="DG40" s="611"/>
      <c r="DH40" s="611"/>
      <c r="DI40" s="611"/>
      <c r="DJ40" s="611"/>
      <c r="DK40" s="612"/>
      <c r="DL40" s="619">
        <v>91293</v>
      </c>
      <c r="DM40" s="611"/>
      <c r="DN40" s="611"/>
      <c r="DO40" s="611"/>
      <c r="DP40" s="611"/>
      <c r="DQ40" s="611"/>
      <c r="DR40" s="611"/>
      <c r="DS40" s="611"/>
      <c r="DT40" s="611"/>
      <c r="DU40" s="611"/>
      <c r="DV40" s="612"/>
      <c r="DW40" s="615">
        <v>2</v>
      </c>
      <c r="DX40" s="642"/>
      <c r="DY40" s="642"/>
      <c r="DZ40" s="642"/>
      <c r="EA40" s="642"/>
      <c r="EB40" s="642"/>
      <c r="EC40" s="643"/>
    </row>
    <row r="41" spans="2:133" ht="11.25" customHeight="1" x14ac:dyDescent="0.15">
      <c r="B41" s="631" t="s">
        <v>335</v>
      </c>
      <c r="C41" s="632"/>
      <c r="D41" s="632"/>
      <c r="E41" s="632"/>
      <c r="F41" s="632"/>
      <c r="G41" s="632"/>
      <c r="H41" s="632"/>
      <c r="I41" s="632"/>
      <c r="J41" s="632"/>
      <c r="K41" s="632"/>
      <c r="L41" s="632"/>
      <c r="M41" s="632"/>
      <c r="N41" s="632"/>
      <c r="O41" s="632"/>
      <c r="P41" s="632"/>
      <c r="Q41" s="633"/>
      <c r="R41" s="685">
        <v>8799153</v>
      </c>
      <c r="S41" s="686"/>
      <c r="T41" s="686"/>
      <c r="U41" s="686"/>
      <c r="V41" s="686"/>
      <c r="W41" s="686"/>
      <c r="X41" s="686"/>
      <c r="Y41" s="687"/>
      <c r="Z41" s="688">
        <v>100</v>
      </c>
      <c r="AA41" s="688"/>
      <c r="AB41" s="688"/>
      <c r="AC41" s="688"/>
      <c r="AD41" s="689">
        <v>4559727</v>
      </c>
      <c r="AE41" s="689"/>
      <c r="AF41" s="689"/>
      <c r="AG41" s="689"/>
      <c r="AH41" s="689"/>
      <c r="AI41" s="689"/>
      <c r="AJ41" s="689"/>
      <c r="AK41" s="689"/>
      <c r="AL41" s="690">
        <v>100</v>
      </c>
      <c r="AM41" s="670"/>
      <c r="AN41" s="670"/>
      <c r="AO41" s="691"/>
      <c r="AQ41" s="676" t="s">
        <v>336</v>
      </c>
      <c r="AR41" s="677"/>
      <c r="AS41" s="677"/>
      <c r="AT41" s="677"/>
      <c r="AU41" s="677"/>
      <c r="AV41" s="677"/>
      <c r="AW41" s="677"/>
      <c r="AX41" s="677"/>
      <c r="AY41" s="678"/>
      <c r="AZ41" s="610">
        <v>115441</v>
      </c>
      <c r="BA41" s="611"/>
      <c r="BB41" s="611"/>
      <c r="BC41" s="611"/>
      <c r="BD41" s="640"/>
      <c r="BE41" s="640"/>
      <c r="BF41" s="656"/>
      <c r="BG41" s="660"/>
      <c r="BH41" s="661"/>
      <c r="BI41" s="661"/>
      <c r="BJ41" s="661"/>
      <c r="BK41" s="661"/>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0"/>
      <c r="CT41" s="640"/>
      <c r="CU41" s="640"/>
      <c r="CV41" s="640"/>
      <c r="CW41" s="640"/>
      <c r="CX41" s="640"/>
      <c r="CY41" s="641"/>
      <c r="CZ41" s="615" t="s">
        <v>122</v>
      </c>
      <c r="DA41" s="642"/>
      <c r="DB41" s="642"/>
      <c r="DC41" s="645"/>
      <c r="DD41" s="619" t="s">
        <v>122</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15">
      <c r="AQ42" s="692" t="s">
        <v>339</v>
      </c>
      <c r="AR42" s="693"/>
      <c r="AS42" s="693"/>
      <c r="AT42" s="693"/>
      <c r="AU42" s="693"/>
      <c r="AV42" s="693"/>
      <c r="AW42" s="693"/>
      <c r="AX42" s="693"/>
      <c r="AY42" s="694"/>
      <c r="AZ42" s="685">
        <v>400343</v>
      </c>
      <c r="BA42" s="686"/>
      <c r="BB42" s="686"/>
      <c r="BC42" s="686"/>
      <c r="BD42" s="669"/>
      <c r="BE42" s="669"/>
      <c r="BF42" s="671"/>
      <c r="BG42" s="662"/>
      <c r="BH42" s="663"/>
      <c r="BI42" s="663"/>
      <c r="BJ42" s="663"/>
      <c r="BK42" s="663"/>
      <c r="BL42" s="203"/>
      <c r="BM42" s="632" t="s">
        <v>340</v>
      </c>
      <c r="BN42" s="632"/>
      <c r="BO42" s="632"/>
      <c r="BP42" s="632"/>
      <c r="BQ42" s="632"/>
      <c r="BR42" s="632"/>
      <c r="BS42" s="632"/>
      <c r="BT42" s="632"/>
      <c r="BU42" s="633"/>
      <c r="BV42" s="685">
        <v>363</v>
      </c>
      <c r="BW42" s="686"/>
      <c r="BX42" s="686"/>
      <c r="BY42" s="686"/>
      <c r="BZ42" s="686"/>
      <c r="CA42" s="686"/>
      <c r="CB42" s="695"/>
      <c r="CD42" s="607" t="s">
        <v>341</v>
      </c>
      <c r="CE42" s="608"/>
      <c r="CF42" s="608"/>
      <c r="CG42" s="608"/>
      <c r="CH42" s="608"/>
      <c r="CI42" s="608"/>
      <c r="CJ42" s="608"/>
      <c r="CK42" s="608"/>
      <c r="CL42" s="608"/>
      <c r="CM42" s="608"/>
      <c r="CN42" s="608"/>
      <c r="CO42" s="608"/>
      <c r="CP42" s="608"/>
      <c r="CQ42" s="609"/>
      <c r="CR42" s="610">
        <v>1000321</v>
      </c>
      <c r="CS42" s="640"/>
      <c r="CT42" s="640"/>
      <c r="CU42" s="640"/>
      <c r="CV42" s="640"/>
      <c r="CW42" s="640"/>
      <c r="CX42" s="640"/>
      <c r="CY42" s="641"/>
      <c r="CZ42" s="615">
        <v>11.7</v>
      </c>
      <c r="DA42" s="642"/>
      <c r="DB42" s="642"/>
      <c r="DC42" s="645"/>
      <c r="DD42" s="619">
        <v>239768</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31257</v>
      </c>
      <c r="CS43" s="640"/>
      <c r="CT43" s="640"/>
      <c r="CU43" s="640"/>
      <c r="CV43" s="640"/>
      <c r="CW43" s="640"/>
      <c r="CX43" s="640"/>
      <c r="CY43" s="641"/>
      <c r="CZ43" s="615">
        <v>0.4</v>
      </c>
      <c r="DA43" s="642"/>
      <c r="DB43" s="642"/>
      <c r="DC43" s="645"/>
      <c r="DD43" s="619">
        <v>16512</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1000321</v>
      </c>
      <c r="CS44" s="611"/>
      <c r="CT44" s="611"/>
      <c r="CU44" s="611"/>
      <c r="CV44" s="611"/>
      <c r="CW44" s="611"/>
      <c r="CX44" s="611"/>
      <c r="CY44" s="612"/>
      <c r="CZ44" s="615">
        <v>11.7</v>
      </c>
      <c r="DA44" s="616"/>
      <c r="DB44" s="616"/>
      <c r="DC44" s="622"/>
      <c r="DD44" s="619">
        <v>239768</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510799</v>
      </c>
      <c r="CS45" s="640"/>
      <c r="CT45" s="640"/>
      <c r="CU45" s="640"/>
      <c r="CV45" s="640"/>
      <c r="CW45" s="640"/>
      <c r="CX45" s="640"/>
      <c r="CY45" s="641"/>
      <c r="CZ45" s="615">
        <v>6</v>
      </c>
      <c r="DA45" s="642"/>
      <c r="DB45" s="642"/>
      <c r="DC45" s="645"/>
      <c r="DD45" s="619">
        <v>51049</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463367</v>
      </c>
      <c r="CS46" s="611"/>
      <c r="CT46" s="611"/>
      <c r="CU46" s="611"/>
      <c r="CV46" s="611"/>
      <c r="CW46" s="611"/>
      <c r="CX46" s="611"/>
      <c r="CY46" s="612"/>
      <c r="CZ46" s="615">
        <v>5.4</v>
      </c>
      <c r="DA46" s="616"/>
      <c r="DB46" s="616"/>
      <c r="DC46" s="622"/>
      <c r="DD46" s="619">
        <v>188314</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t="s">
        <v>122</v>
      </c>
      <c r="CS47" s="640"/>
      <c r="CT47" s="640"/>
      <c r="CU47" s="640"/>
      <c r="CV47" s="640"/>
      <c r="CW47" s="640"/>
      <c r="CX47" s="640"/>
      <c r="CY47" s="641"/>
      <c r="CZ47" s="615" t="s">
        <v>122</v>
      </c>
      <c r="DA47" s="642"/>
      <c r="DB47" s="642"/>
      <c r="DC47" s="645"/>
      <c r="DD47" s="619" t="s">
        <v>122</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15">
      <c r="B49" s="207"/>
      <c r="CD49" s="631" t="s">
        <v>351</v>
      </c>
      <c r="CE49" s="632"/>
      <c r="CF49" s="632"/>
      <c r="CG49" s="632"/>
      <c r="CH49" s="632"/>
      <c r="CI49" s="632"/>
      <c r="CJ49" s="632"/>
      <c r="CK49" s="632"/>
      <c r="CL49" s="632"/>
      <c r="CM49" s="632"/>
      <c r="CN49" s="632"/>
      <c r="CO49" s="632"/>
      <c r="CP49" s="632"/>
      <c r="CQ49" s="633"/>
      <c r="CR49" s="685">
        <v>8559958</v>
      </c>
      <c r="CS49" s="669"/>
      <c r="CT49" s="669"/>
      <c r="CU49" s="669"/>
      <c r="CV49" s="669"/>
      <c r="CW49" s="669"/>
      <c r="CX49" s="669"/>
      <c r="CY49" s="698"/>
      <c r="CZ49" s="690">
        <v>100</v>
      </c>
      <c r="DA49" s="699"/>
      <c r="DB49" s="699"/>
      <c r="DC49" s="700"/>
      <c r="DD49" s="701">
        <v>5374614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7ZYOnu3jfn2OEZlcnN2fRzdgTdqvNGpZgjRPwc+YmZoiU25hza9Dq3oM/y/t6aQG45j9UDimK7Swf5S+klpJ7g==" saltValue="/MVAD3uoShomHW+f5uQJe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CH8" sqref="CH8:CL8"/>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8799</v>
      </c>
      <c r="R7" s="740"/>
      <c r="S7" s="740"/>
      <c r="T7" s="740"/>
      <c r="U7" s="740"/>
      <c r="V7" s="740">
        <v>8560</v>
      </c>
      <c r="W7" s="740"/>
      <c r="X7" s="740"/>
      <c r="Y7" s="740"/>
      <c r="Z7" s="740"/>
      <c r="AA7" s="740">
        <v>239</v>
      </c>
      <c r="AB7" s="740"/>
      <c r="AC7" s="740"/>
      <c r="AD7" s="740"/>
      <c r="AE7" s="741"/>
      <c r="AF7" s="742">
        <v>216</v>
      </c>
      <c r="AG7" s="743"/>
      <c r="AH7" s="743"/>
      <c r="AI7" s="743"/>
      <c r="AJ7" s="744"/>
      <c r="AK7" s="745">
        <v>33</v>
      </c>
      <c r="AL7" s="746"/>
      <c r="AM7" s="746"/>
      <c r="AN7" s="746"/>
      <c r="AO7" s="746"/>
      <c r="AP7" s="746">
        <v>7333</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550</v>
      </c>
      <c r="BT7" s="734"/>
      <c r="BU7" s="734"/>
      <c r="BV7" s="734"/>
      <c r="BW7" s="734"/>
      <c r="BX7" s="734"/>
      <c r="BY7" s="734"/>
      <c r="BZ7" s="734"/>
      <c r="CA7" s="734"/>
      <c r="CB7" s="734"/>
      <c r="CC7" s="734"/>
      <c r="CD7" s="734"/>
      <c r="CE7" s="734"/>
      <c r="CF7" s="734"/>
      <c r="CG7" s="749"/>
      <c r="CH7" s="730">
        <v>1</v>
      </c>
      <c r="CI7" s="731"/>
      <c r="CJ7" s="731"/>
      <c r="CK7" s="731"/>
      <c r="CL7" s="732"/>
      <c r="CM7" s="730">
        <v>29</v>
      </c>
      <c r="CN7" s="731"/>
      <c r="CO7" s="731"/>
      <c r="CP7" s="731"/>
      <c r="CQ7" s="732"/>
      <c r="CR7" s="730">
        <v>9</v>
      </c>
      <c r="CS7" s="731"/>
      <c r="CT7" s="731"/>
      <c r="CU7" s="731"/>
      <c r="CV7" s="732"/>
      <c r="CW7" s="730" t="s">
        <v>489</v>
      </c>
      <c r="CX7" s="731"/>
      <c r="CY7" s="731"/>
      <c r="CZ7" s="731"/>
      <c r="DA7" s="732"/>
      <c r="DB7" s="730" t="s">
        <v>489</v>
      </c>
      <c r="DC7" s="731"/>
      <c r="DD7" s="731"/>
      <c r="DE7" s="731"/>
      <c r="DF7" s="732"/>
      <c r="DG7" s="730" t="s">
        <v>489</v>
      </c>
      <c r="DH7" s="731"/>
      <c r="DI7" s="731"/>
      <c r="DJ7" s="731"/>
      <c r="DK7" s="732"/>
      <c r="DL7" s="730" t="s">
        <v>489</v>
      </c>
      <c r="DM7" s="731"/>
      <c r="DN7" s="731"/>
      <c r="DO7" s="731"/>
      <c r="DP7" s="732"/>
      <c r="DQ7" s="730" t="s">
        <v>489</v>
      </c>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376</v>
      </c>
      <c r="B23" s="776" t="s">
        <v>377</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216</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388</v>
      </c>
      <c r="C28" s="737"/>
      <c r="D28" s="737"/>
      <c r="E28" s="737"/>
      <c r="F28" s="737"/>
      <c r="G28" s="737"/>
      <c r="H28" s="737"/>
      <c r="I28" s="737"/>
      <c r="J28" s="737"/>
      <c r="K28" s="737"/>
      <c r="L28" s="737"/>
      <c r="M28" s="737"/>
      <c r="N28" s="737"/>
      <c r="O28" s="737"/>
      <c r="P28" s="738"/>
      <c r="Q28" s="809">
        <v>1179</v>
      </c>
      <c r="R28" s="810"/>
      <c r="S28" s="810"/>
      <c r="T28" s="810"/>
      <c r="U28" s="810"/>
      <c r="V28" s="810">
        <v>1102</v>
      </c>
      <c r="W28" s="810"/>
      <c r="X28" s="810"/>
      <c r="Y28" s="810"/>
      <c r="Z28" s="810"/>
      <c r="AA28" s="810">
        <v>77</v>
      </c>
      <c r="AB28" s="810"/>
      <c r="AC28" s="810"/>
      <c r="AD28" s="810"/>
      <c r="AE28" s="811"/>
      <c r="AF28" s="812">
        <v>77</v>
      </c>
      <c r="AG28" s="810"/>
      <c r="AH28" s="810"/>
      <c r="AI28" s="810"/>
      <c r="AJ28" s="813"/>
      <c r="AK28" s="814">
        <v>115</v>
      </c>
      <c r="AL28" s="815"/>
      <c r="AM28" s="815"/>
      <c r="AN28" s="815"/>
      <c r="AO28" s="815"/>
      <c r="AP28" s="815" t="s">
        <v>551</v>
      </c>
      <c r="AQ28" s="815"/>
      <c r="AR28" s="815"/>
      <c r="AS28" s="815"/>
      <c r="AT28" s="815"/>
      <c r="AU28" s="815" t="s">
        <v>551</v>
      </c>
      <c r="AV28" s="815"/>
      <c r="AW28" s="815"/>
      <c r="AX28" s="815"/>
      <c r="AY28" s="815"/>
      <c r="AZ28" s="816" t="s">
        <v>489</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389</v>
      </c>
      <c r="C29" s="768"/>
      <c r="D29" s="768"/>
      <c r="E29" s="768"/>
      <c r="F29" s="768"/>
      <c r="G29" s="768"/>
      <c r="H29" s="768"/>
      <c r="I29" s="768"/>
      <c r="J29" s="768"/>
      <c r="K29" s="768"/>
      <c r="L29" s="768"/>
      <c r="M29" s="768"/>
      <c r="N29" s="768"/>
      <c r="O29" s="768"/>
      <c r="P29" s="769"/>
      <c r="Q29" s="770">
        <v>1186</v>
      </c>
      <c r="R29" s="771"/>
      <c r="S29" s="771"/>
      <c r="T29" s="771"/>
      <c r="U29" s="771"/>
      <c r="V29" s="771">
        <v>1133</v>
      </c>
      <c r="W29" s="771"/>
      <c r="X29" s="771"/>
      <c r="Y29" s="771"/>
      <c r="Z29" s="771"/>
      <c r="AA29" s="771">
        <v>53</v>
      </c>
      <c r="AB29" s="771"/>
      <c r="AC29" s="771"/>
      <c r="AD29" s="771"/>
      <c r="AE29" s="772"/>
      <c r="AF29" s="773">
        <v>53</v>
      </c>
      <c r="AG29" s="774"/>
      <c r="AH29" s="774"/>
      <c r="AI29" s="774"/>
      <c r="AJ29" s="775"/>
      <c r="AK29" s="821">
        <v>206</v>
      </c>
      <c r="AL29" s="817"/>
      <c r="AM29" s="817"/>
      <c r="AN29" s="817"/>
      <c r="AO29" s="817"/>
      <c r="AP29" s="817" t="s">
        <v>551</v>
      </c>
      <c r="AQ29" s="817"/>
      <c r="AR29" s="817"/>
      <c r="AS29" s="817"/>
      <c r="AT29" s="817"/>
      <c r="AU29" s="817" t="s">
        <v>551</v>
      </c>
      <c r="AV29" s="817"/>
      <c r="AW29" s="817"/>
      <c r="AX29" s="817"/>
      <c r="AY29" s="817"/>
      <c r="AZ29" s="818" t="s">
        <v>489</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390</v>
      </c>
      <c r="C30" s="768"/>
      <c r="D30" s="768"/>
      <c r="E30" s="768"/>
      <c r="F30" s="768"/>
      <c r="G30" s="768"/>
      <c r="H30" s="768"/>
      <c r="I30" s="768"/>
      <c r="J30" s="768"/>
      <c r="K30" s="768"/>
      <c r="L30" s="768"/>
      <c r="M30" s="768"/>
      <c r="N30" s="768"/>
      <c r="O30" s="768"/>
      <c r="P30" s="769"/>
      <c r="Q30" s="770">
        <v>195</v>
      </c>
      <c r="R30" s="771"/>
      <c r="S30" s="771"/>
      <c r="T30" s="771"/>
      <c r="U30" s="771"/>
      <c r="V30" s="771">
        <v>194</v>
      </c>
      <c r="W30" s="771"/>
      <c r="X30" s="771"/>
      <c r="Y30" s="771"/>
      <c r="Z30" s="771"/>
      <c r="AA30" s="771">
        <v>1</v>
      </c>
      <c r="AB30" s="771"/>
      <c r="AC30" s="771"/>
      <c r="AD30" s="771"/>
      <c r="AE30" s="772"/>
      <c r="AF30" s="773">
        <v>1</v>
      </c>
      <c r="AG30" s="774"/>
      <c r="AH30" s="774"/>
      <c r="AI30" s="774"/>
      <c r="AJ30" s="775"/>
      <c r="AK30" s="821">
        <v>57</v>
      </c>
      <c r="AL30" s="817"/>
      <c r="AM30" s="817"/>
      <c r="AN30" s="817"/>
      <c r="AO30" s="817"/>
      <c r="AP30" s="817" t="s">
        <v>551</v>
      </c>
      <c r="AQ30" s="817"/>
      <c r="AR30" s="817"/>
      <c r="AS30" s="817"/>
      <c r="AT30" s="817"/>
      <c r="AU30" s="817" t="s">
        <v>551</v>
      </c>
      <c r="AV30" s="817"/>
      <c r="AW30" s="817"/>
      <c r="AX30" s="817"/>
      <c r="AY30" s="817"/>
      <c r="AZ30" s="818" t="s">
        <v>489</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391</v>
      </c>
      <c r="C31" s="768"/>
      <c r="D31" s="768"/>
      <c r="E31" s="768"/>
      <c r="F31" s="768"/>
      <c r="G31" s="768"/>
      <c r="H31" s="768"/>
      <c r="I31" s="768"/>
      <c r="J31" s="768"/>
      <c r="K31" s="768"/>
      <c r="L31" s="768"/>
      <c r="M31" s="768"/>
      <c r="N31" s="768"/>
      <c r="O31" s="768"/>
      <c r="P31" s="769"/>
      <c r="Q31" s="770">
        <v>381</v>
      </c>
      <c r="R31" s="771"/>
      <c r="S31" s="771"/>
      <c r="T31" s="771"/>
      <c r="U31" s="771"/>
      <c r="V31" s="771">
        <v>360</v>
      </c>
      <c r="W31" s="771"/>
      <c r="X31" s="771"/>
      <c r="Y31" s="771"/>
      <c r="Z31" s="771"/>
      <c r="AA31" s="771">
        <v>21</v>
      </c>
      <c r="AB31" s="771"/>
      <c r="AC31" s="771"/>
      <c r="AD31" s="771"/>
      <c r="AE31" s="772"/>
      <c r="AF31" s="773">
        <v>21</v>
      </c>
      <c r="AG31" s="774"/>
      <c r="AH31" s="774"/>
      <c r="AI31" s="774"/>
      <c r="AJ31" s="775"/>
      <c r="AK31" s="821">
        <v>120</v>
      </c>
      <c r="AL31" s="817"/>
      <c r="AM31" s="817"/>
      <c r="AN31" s="817"/>
      <c r="AO31" s="817"/>
      <c r="AP31" s="817" t="s">
        <v>551</v>
      </c>
      <c r="AQ31" s="817"/>
      <c r="AR31" s="817"/>
      <c r="AS31" s="817"/>
      <c r="AT31" s="817"/>
      <c r="AU31" s="817" t="s">
        <v>551</v>
      </c>
      <c r="AV31" s="817"/>
      <c r="AW31" s="817"/>
      <c r="AX31" s="817"/>
      <c r="AY31" s="817"/>
      <c r="AZ31" s="818" t="s">
        <v>489</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392</v>
      </c>
      <c r="C32" s="768"/>
      <c r="D32" s="768"/>
      <c r="E32" s="768"/>
      <c r="F32" s="768"/>
      <c r="G32" s="768"/>
      <c r="H32" s="768"/>
      <c r="I32" s="768"/>
      <c r="J32" s="768"/>
      <c r="K32" s="768"/>
      <c r="L32" s="768"/>
      <c r="M32" s="768"/>
      <c r="N32" s="768"/>
      <c r="O32" s="768"/>
      <c r="P32" s="769"/>
      <c r="Q32" s="770">
        <v>914</v>
      </c>
      <c r="R32" s="771"/>
      <c r="S32" s="771"/>
      <c r="T32" s="771"/>
      <c r="U32" s="771"/>
      <c r="V32" s="771">
        <v>996</v>
      </c>
      <c r="W32" s="771"/>
      <c r="X32" s="771"/>
      <c r="Y32" s="771"/>
      <c r="Z32" s="771"/>
      <c r="AA32" s="771">
        <v>-82</v>
      </c>
      <c r="AB32" s="771"/>
      <c r="AC32" s="771"/>
      <c r="AD32" s="771"/>
      <c r="AE32" s="772"/>
      <c r="AF32" s="773">
        <v>3</v>
      </c>
      <c r="AG32" s="774"/>
      <c r="AH32" s="774"/>
      <c r="AI32" s="774"/>
      <c r="AJ32" s="775"/>
      <c r="AK32" s="821">
        <v>442</v>
      </c>
      <c r="AL32" s="817"/>
      <c r="AM32" s="817"/>
      <c r="AN32" s="817"/>
      <c r="AO32" s="817"/>
      <c r="AP32" s="817">
        <v>4822</v>
      </c>
      <c r="AQ32" s="817"/>
      <c r="AR32" s="817"/>
      <c r="AS32" s="817"/>
      <c r="AT32" s="817"/>
      <c r="AU32" s="817">
        <v>3110</v>
      </c>
      <c r="AV32" s="817"/>
      <c r="AW32" s="817"/>
      <c r="AX32" s="817"/>
      <c r="AY32" s="817"/>
      <c r="AZ32" s="818" t="s">
        <v>489</v>
      </c>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394</v>
      </c>
      <c r="C33" s="768"/>
      <c r="D33" s="768"/>
      <c r="E33" s="768"/>
      <c r="F33" s="768"/>
      <c r="G33" s="768"/>
      <c r="H33" s="768"/>
      <c r="I33" s="768"/>
      <c r="J33" s="768"/>
      <c r="K33" s="768"/>
      <c r="L33" s="768"/>
      <c r="M33" s="768"/>
      <c r="N33" s="768"/>
      <c r="O33" s="768"/>
      <c r="P33" s="769"/>
      <c r="Q33" s="770">
        <v>156</v>
      </c>
      <c r="R33" s="771"/>
      <c r="S33" s="771"/>
      <c r="T33" s="771"/>
      <c r="U33" s="771"/>
      <c r="V33" s="771">
        <v>142</v>
      </c>
      <c r="W33" s="771"/>
      <c r="X33" s="771"/>
      <c r="Y33" s="771"/>
      <c r="Z33" s="771"/>
      <c r="AA33" s="771">
        <v>14</v>
      </c>
      <c r="AB33" s="771"/>
      <c r="AC33" s="771"/>
      <c r="AD33" s="771"/>
      <c r="AE33" s="772"/>
      <c r="AF33" s="773">
        <v>548</v>
      </c>
      <c r="AG33" s="774"/>
      <c r="AH33" s="774"/>
      <c r="AI33" s="774"/>
      <c r="AJ33" s="775"/>
      <c r="AK33" s="821">
        <v>7</v>
      </c>
      <c r="AL33" s="817"/>
      <c r="AM33" s="817"/>
      <c r="AN33" s="817"/>
      <c r="AO33" s="817"/>
      <c r="AP33" s="817">
        <v>731</v>
      </c>
      <c r="AQ33" s="817"/>
      <c r="AR33" s="817"/>
      <c r="AS33" s="817"/>
      <c r="AT33" s="817"/>
      <c r="AU33" s="817">
        <v>15</v>
      </c>
      <c r="AV33" s="817"/>
      <c r="AW33" s="817"/>
      <c r="AX33" s="817"/>
      <c r="AY33" s="817"/>
      <c r="AZ33" s="818" t="s">
        <v>489</v>
      </c>
      <c r="BA33" s="818"/>
      <c r="BB33" s="818"/>
      <c r="BC33" s="818"/>
      <c r="BD33" s="818"/>
      <c r="BE33" s="819" t="s">
        <v>393</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395</v>
      </c>
      <c r="C34" s="768"/>
      <c r="D34" s="768"/>
      <c r="E34" s="768"/>
      <c r="F34" s="768"/>
      <c r="G34" s="768"/>
      <c r="H34" s="768"/>
      <c r="I34" s="768"/>
      <c r="J34" s="768"/>
      <c r="K34" s="768"/>
      <c r="L34" s="768"/>
      <c r="M34" s="768"/>
      <c r="N34" s="768"/>
      <c r="O34" s="768"/>
      <c r="P34" s="769"/>
      <c r="Q34" s="770">
        <v>74</v>
      </c>
      <c r="R34" s="771"/>
      <c r="S34" s="771"/>
      <c r="T34" s="771"/>
      <c r="U34" s="771"/>
      <c r="V34" s="771">
        <v>75</v>
      </c>
      <c r="W34" s="771"/>
      <c r="X34" s="771"/>
      <c r="Y34" s="771"/>
      <c r="Z34" s="771"/>
      <c r="AA34" s="771">
        <v>-1</v>
      </c>
      <c r="AB34" s="771"/>
      <c r="AC34" s="771"/>
      <c r="AD34" s="771"/>
      <c r="AE34" s="772"/>
      <c r="AF34" s="773">
        <v>13</v>
      </c>
      <c r="AG34" s="774"/>
      <c r="AH34" s="774"/>
      <c r="AI34" s="774"/>
      <c r="AJ34" s="775"/>
      <c r="AK34" s="821">
        <v>60</v>
      </c>
      <c r="AL34" s="817"/>
      <c r="AM34" s="817"/>
      <c r="AN34" s="817"/>
      <c r="AO34" s="817"/>
      <c r="AP34" s="817">
        <v>423</v>
      </c>
      <c r="AQ34" s="817"/>
      <c r="AR34" s="817"/>
      <c r="AS34" s="817"/>
      <c r="AT34" s="817"/>
      <c r="AU34" s="817">
        <v>271</v>
      </c>
      <c r="AV34" s="817"/>
      <c r="AW34" s="817"/>
      <c r="AX34" s="817"/>
      <c r="AY34" s="817"/>
      <c r="AZ34" s="818" t="s">
        <v>489</v>
      </c>
      <c r="BA34" s="818"/>
      <c r="BB34" s="818"/>
      <c r="BC34" s="818"/>
      <c r="BD34" s="818"/>
      <c r="BE34" s="819" t="s">
        <v>393</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t="s">
        <v>396</v>
      </c>
      <c r="C35" s="768"/>
      <c r="D35" s="768"/>
      <c r="E35" s="768"/>
      <c r="F35" s="768"/>
      <c r="G35" s="768"/>
      <c r="H35" s="768"/>
      <c r="I35" s="768"/>
      <c r="J35" s="768"/>
      <c r="K35" s="768"/>
      <c r="L35" s="768"/>
      <c r="M35" s="768"/>
      <c r="N35" s="768"/>
      <c r="O35" s="768"/>
      <c r="P35" s="769"/>
      <c r="Q35" s="770">
        <v>346</v>
      </c>
      <c r="R35" s="771"/>
      <c r="S35" s="771"/>
      <c r="T35" s="771"/>
      <c r="U35" s="771"/>
      <c r="V35" s="771">
        <v>342</v>
      </c>
      <c r="W35" s="771"/>
      <c r="X35" s="771"/>
      <c r="Y35" s="771"/>
      <c r="Z35" s="771"/>
      <c r="AA35" s="771">
        <v>4</v>
      </c>
      <c r="AB35" s="771"/>
      <c r="AC35" s="771"/>
      <c r="AD35" s="771"/>
      <c r="AE35" s="772"/>
      <c r="AF35" s="773">
        <v>14</v>
      </c>
      <c r="AG35" s="774"/>
      <c r="AH35" s="774"/>
      <c r="AI35" s="774"/>
      <c r="AJ35" s="775"/>
      <c r="AK35" s="821">
        <v>185</v>
      </c>
      <c r="AL35" s="817"/>
      <c r="AM35" s="817"/>
      <c r="AN35" s="817"/>
      <c r="AO35" s="817"/>
      <c r="AP35" s="817">
        <v>1493</v>
      </c>
      <c r="AQ35" s="817"/>
      <c r="AR35" s="817"/>
      <c r="AS35" s="817"/>
      <c r="AT35" s="817"/>
      <c r="AU35" s="817">
        <v>551</v>
      </c>
      <c r="AV35" s="817"/>
      <c r="AW35" s="817"/>
      <c r="AX35" s="817"/>
      <c r="AY35" s="817"/>
      <c r="AZ35" s="818" t="s">
        <v>489</v>
      </c>
      <c r="BA35" s="818"/>
      <c r="BB35" s="818"/>
      <c r="BC35" s="818"/>
      <c r="BD35" s="818"/>
      <c r="BE35" s="819" t="s">
        <v>393</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376</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730</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400</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401</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557</v>
      </c>
      <c r="C68" s="857"/>
      <c r="D68" s="857"/>
      <c r="E68" s="857"/>
      <c r="F68" s="857"/>
      <c r="G68" s="857"/>
      <c r="H68" s="857"/>
      <c r="I68" s="857"/>
      <c r="J68" s="857"/>
      <c r="K68" s="857"/>
      <c r="L68" s="857"/>
      <c r="M68" s="857"/>
      <c r="N68" s="857"/>
      <c r="O68" s="857"/>
      <c r="P68" s="858"/>
      <c r="Q68" s="859">
        <v>2473</v>
      </c>
      <c r="R68" s="853"/>
      <c r="S68" s="853"/>
      <c r="T68" s="853"/>
      <c r="U68" s="853"/>
      <c r="V68" s="853">
        <v>2413</v>
      </c>
      <c r="W68" s="853"/>
      <c r="X68" s="853"/>
      <c r="Y68" s="853"/>
      <c r="Z68" s="853"/>
      <c r="AA68" s="853">
        <v>60</v>
      </c>
      <c r="AB68" s="853"/>
      <c r="AC68" s="853"/>
      <c r="AD68" s="853"/>
      <c r="AE68" s="853"/>
      <c r="AF68" s="853">
        <v>60</v>
      </c>
      <c r="AG68" s="853"/>
      <c r="AH68" s="853"/>
      <c r="AI68" s="853"/>
      <c r="AJ68" s="853"/>
      <c r="AK68" s="853" t="s">
        <v>489</v>
      </c>
      <c r="AL68" s="853"/>
      <c r="AM68" s="853"/>
      <c r="AN68" s="853"/>
      <c r="AO68" s="853"/>
      <c r="AP68" s="853">
        <v>249</v>
      </c>
      <c r="AQ68" s="853"/>
      <c r="AR68" s="853"/>
      <c r="AS68" s="853"/>
      <c r="AT68" s="853"/>
      <c r="AU68" s="853">
        <v>35</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558</v>
      </c>
      <c r="C69" s="861"/>
      <c r="D69" s="861"/>
      <c r="E69" s="861"/>
      <c r="F69" s="861"/>
      <c r="G69" s="861"/>
      <c r="H69" s="861"/>
      <c r="I69" s="861"/>
      <c r="J69" s="861"/>
      <c r="K69" s="861"/>
      <c r="L69" s="861"/>
      <c r="M69" s="861"/>
      <c r="N69" s="861"/>
      <c r="O69" s="861"/>
      <c r="P69" s="862"/>
      <c r="Q69" s="863">
        <v>32</v>
      </c>
      <c r="R69" s="817"/>
      <c r="S69" s="817"/>
      <c r="T69" s="817"/>
      <c r="U69" s="817"/>
      <c r="V69" s="817">
        <v>30</v>
      </c>
      <c r="W69" s="817"/>
      <c r="X69" s="817"/>
      <c r="Y69" s="817"/>
      <c r="Z69" s="817"/>
      <c r="AA69" s="817">
        <v>2</v>
      </c>
      <c r="AB69" s="817"/>
      <c r="AC69" s="817"/>
      <c r="AD69" s="817"/>
      <c r="AE69" s="817"/>
      <c r="AF69" s="817">
        <v>2</v>
      </c>
      <c r="AG69" s="817"/>
      <c r="AH69" s="817"/>
      <c r="AI69" s="817"/>
      <c r="AJ69" s="817"/>
      <c r="AK69" s="817" t="s">
        <v>489</v>
      </c>
      <c r="AL69" s="817"/>
      <c r="AM69" s="817"/>
      <c r="AN69" s="817"/>
      <c r="AO69" s="817"/>
      <c r="AP69" s="817" t="s">
        <v>489</v>
      </c>
      <c r="AQ69" s="817"/>
      <c r="AR69" s="817"/>
      <c r="AS69" s="817"/>
      <c r="AT69" s="817"/>
      <c r="AU69" s="817" t="s">
        <v>489</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c r="C70" s="861"/>
      <c r="D70" s="861"/>
      <c r="E70" s="861"/>
      <c r="F70" s="861"/>
      <c r="G70" s="861"/>
      <c r="H70" s="861"/>
      <c r="I70" s="861"/>
      <c r="J70" s="861"/>
      <c r="K70" s="861"/>
      <c r="L70" s="861"/>
      <c r="M70" s="861"/>
      <c r="N70" s="861"/>
      <c r="O70" s="861"/>
      <c r="P70" s="862"/>
      <c r="Q70" s="863"/>
      <c r="R70" s="817"/>
      <c r="S70" s="817"/>
      <c r="T70" s="817"/>
      <c r="U70" s="817"/>
      <c r="V70" s="817"/>
      <c r="W70" s="817"/>
      <c r="X70" s="817"/>
      <c r="Y70" s="817"/>
      <c r="Z70" s="817"/>
      <c r="AA70" s="817"/>
      <c r="AB70" s="817"/>
      <c r="AC70" s="817"/>
      <c r="AD70" s="817"/>
      <c r="AE70" s="817"/>
      <c r="AF70" s="817"/>
      <c r="AG70" s="817"/>
      <c r="AH70" s="817"/>
      <c r="AI70" s="817"/>
      <c r="AJ70" s="817"/>
      <c r="AK70" s="817"/>
      <c r="AL70" s="817"/>
      <c r="AM70" s="817"/>
      <c r="AN70" s="817"/>
      <c r="AO70" s="817"/>
      <c r="AP70" s="817"/>
      <c r="AQ70" s="817"/>
      <c r="AR70" s="817"/>
      <c r="AS70" s="817"/>
      <c r="AT70" s="817"/>
      <c r="AU70" s="817"/>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376</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62</v>
      </c>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294</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294</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294</v>
      </c>
      <c r="DR109" s="880"/>
      <c r="DS109" s="880"/>
      <c r="DT109" s="880"/>
      <c r="DU109" s="881"/>
      <c r="DV109" s="879" t="s">
        <v>413</v>
      </c>
      <c r="DW109" s="880"/>
      <c r="DX109" s="880"/>
      <c r="DY109" s="880"/>
      <c r="DZ109" s="882"/>
    </row>
    <row r="110" spans="1:131" s="212" customFormat="1" ht="26.25" customHeight="1" x14ac:dyDescent="0.15">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776857</v>
      </c>
      <c r="AB110" s="887"/>
      <c r="AC110" s="887"/>
      <c r="AD110" s="887"/>
      <c r="AE110" s="888"/>
      <c r="AF110" s="889">
        <v>747798</v>
      </c>
      <c r="AG110" s="887"/>
      <c r="AH110" s="887"/>
      <c r="AI110" s="887"/>
      <c r="AJ110" s="888"/>
      <c r="AK110" s="889">
        <v>712844</v>
      </c>
      <c r="AL110" s="887"/>
      <c r="AM110" s="887"/>
      <c r="AN110" s="887"/>
      <c r="AO110" s="888"/>
      <c r="AP110" s="890">
        <v>17.7</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7485788</v>
      </c>
      <c r="BR110" s="918"/>
      <c r="BS110" s="918"/>
      <c r="BT110" s="918"/>
      <c r="BU110" s="918"/>
      <c r="BV110" s="918">
        <v>7704382</v>
      </c>
      <c r="BW110" s="918"/>
      <c r="BX110" s="918"/>
      <c r="BY110" s="918"/>
      <c r="BZ110" s="918"/>
      <c r="CA110" s="918">
        <v>7332591</v>
      </c>
      <c r="CB110" s="918"/>
      <c r="CC110" s="918"/>
      <c r="CD110" s="918"/>
      <c r="CE110" s="918"/>
      <c r="CF110" s="931">
        <v>181.7</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1746567</v>
      </c>
      <c r="BR112" s="913"/>
      <c r="BS112" s="913"/>
      <c r="BT112" s="913"/>
      <c r="BU112" s="913"/>
      <c r="BV112" s="913">
        <v>2163526</v>
      </c>
      <c r="BW112" s="913"/>
      <c r="BX112" s="913"/>
      <c r="BY112" s="913"/>
      <c r="BZ112" s="913"/>
      <c r="CA112" s="913">
        <v>3947504</v>
      </c>
      <c r="CB112" s="913"/>
      <c r="CC112" s="913"/>
      <c r="CD112" s="913"/>
      <c r="CE112" s="913"/>
      <c r="CF112" s="907">
        <v>97.8</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190310</v>
      </c>
      <c r="AB113" s="925"/>
      <c r="AC113" s="925"/>
      <c r="AD113" s="925"/>
      <c r="AE113" s="926"/>
      <c r="AF113" s="927">
        <v>179190</v>
      </c>
      <c r="AG113" s="925"/>
      <c r="AH113" s="925"/>
      <c r="AI113" s="925"/>
      <c r="AJ113" s="926"/>
      <c r="AK113" s="927">
        <v>121660</v>
      </c>
      <c r="AL113" s="925"/>
      <c r="AM113" s="925"/>
      <c r="AN113" s="925"/>
      <c r="AO113" s="926"/>
      <c r="AP113" s="928">
        <v>3</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68414</v>
      </c>
      <c r="BR113" s="913"/>
      <c r="BS113" s="913"/>
      <c r="BT113" s="913"/>
      <c r="BU113" s="913"/>
      <c r="BV113" s="913">
        <v>51297</v>
      </c>
      <c r="BW113" s="913"/>
      <c r="BX113" s="913"/>
      <c r="BY113" s="913"/>
      <c r="BZ113" s="913"/>
      <c r="CA113" s="913">
        <v>34983</v>
      </c>
      <c r="CB113" s="913"/>
      <c r="CC113" s="913"/>
      <c r="CD113" s="913"/>
      <c r="CE113" s="913"/>
      <c r="CF113" s="907">
        <v>0.9</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15988</v>
      </c>
      <c r="AB114" s="946"/>
      <c r="AC114" s="946"/>
      <c r="AD114" s="946"/>
      <c r="AE114" s="947"/>
      <c r="AF114" s="948">
        <v>17768</v>
      </c>
      <c r="AG114" s="946"/>
      <c r="AH114" s="946"/>
      <c r="AI114" s="946"/>
      <c r="AJ114" s="947"/>
      <c r="AK114" s="948">
        <v>17768</v>
      </c>
      <c r="AL114" s="946"/>
      <c r="AM114" s="946"/>
      <c r="AN114" s="946"/>
      <c r="AO114" s="947"/>
      <c r="AP114" s="949">
        <v>0.4</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888121</v>
      </c>
      <c r="BR114" s="913"/>
      <c r="BS114" s="913"/>
      <c r="BT114" s="913"/>
      <c r="BU114" s="913"/>
      <c r="BV114" s="913">
        <v>752398</v>
      </c>
      <c r="BW114" s="913"/>
      <c r="BX114" s="913"/>
      <c r="BY114" s="913"/>
      <c r="BZ114" s="913"/>
      <c r="CA114" s="913">
        <v>801136</v>
      </c>
      <c r="CB114" s="913"/>
      <c r="CC114" s="913"/>
      <c r="CD114" s="913"/>
      <c r="CE114" s="913"/>
      <c r="CF114" s="907">
        <v>19.899999999999999</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983155</v>
      </c>
      <c r="AB117" s="966"/>
      <c r="AC117" s="966"/>
      <c r="AD117" s="966"/>
      <c r="AE117" s="967"/>
      <c r="AF117" s="968">
        <v>944756</v>
      </c>
      <c r="AG117" s="966"/>
      <c r="AH117" s="966"/>
      <c r="AI117" s="966"/>
      <c r="AJ117" s="967"/>
      <c r="AK117" s="968">
        <v>852272</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294</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4"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443</v>
      </c>
      <c r="BP119" s="992"/>
      <c r="BQ119" s="986">
        <v>10188890</v>
      </c>
      <c r="BR119" s="987"/>
      <c r="BS119" s="987"/>
      <c r="BT119" s="987"/>
      <c r="BU119" s="987"/>
      <c r="BV119" s="987">
        <v>10671603</v>
      </c>
      <c r="BW119" s="987"/>
      <c r="BX119" s="987"/>
      <c r="BY119" s="987"/>
      <c r="BZ119" s="987"/>
      <c r="CA119" s="987">
        <v>12116214</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5"/>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3683757</v>
      </c>
      <c r="BR120" s="918"/>
      <c r="BS120" s="918"/>
      <c r="BT120" s="918"/>
      <c r="BU120" s="918"/>
      <c r="BV120" s="918">
        <v>4030995</v>
      </c>
      <c r="BW120" s="918"/>
      <c r="BX120" s="918"/>
      <c r="BY120" s="918"/>
      <c r="BZ120" s="918"/>
      <c r="CA120" s="918">
        <v>4104449</v>
      </c>
      <c r="CB120" s="918"/>
      <c r="CC120" s="918"/>
      <c r="CD120" s="918"/>
      <c r="CE120" s="918"/>
      <c r="CF120" s="931">
        <v>101.7</v>
      </c>
      <c r="CG120" s="932"/>
      <c r="CH120" s="932"/>
      <c r="CI120" s="932"/>
      <c r="CJ120" s="932"/>
      <c r="CK120" s="993" t="s">
        <v>447</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v>120707</v>
      </c>
      <c r="DH120" s="918"/>
      <c r="DI120" s="918"/>
      <c r="DJ120" s="918"/>
      <c r="DK120" s="918"/>
      <c r="DL120" s="918">
        <v>601288</v>
      </c>
      <c r="DM120" s="918"/>
      <c r="DN120" s="918"/>
      <c r="DO120" s="918"/>
      <c r="DP120" s="918"/>
      <c r="DQ120" s="918">
        <v>3109869</v>
      </c>
      <c r="DR120" s="918"/>
      <c r="DS120" s="918"/>
      <c r="DT120" s="918"/>
      <c r="DU120" s="918"/>
      <c r="DV120" s="919">
        <v>77.099999999999994</v>
      </c>
      <c r="DW120" s="919"/>
      <c r="DX120" s="919"/>
      <c r="DY120" s="919"/>
      <c r="DZ120" s="920"/>
    </row>
    <row r="121" spans="1:130" s="212" customFormat="1" ht="26.25" customHeight="1" x14ac:dyDescent="0.15">
      <c r="A121" s="1045"/>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837077</v>
      </c>
      <c r="BR121" s="913"/>
      <c r="BS121" s="913"/>
      <c r="BT121" s="913"/>
      <c r="BU121" s="913"/>
      <c r="BV121" s="913">
        <v>791607</v>
      </c>
      <c r="BW121" s="913"/>
      <c r="BX121" s="913"/>
      <c r="BY121" s="913"/>
      <c r="BZ121" s="913"/>
      <c r="CA121" s="913">
        <v>748840</v>
      </c>
      <c r="CB121" s="913"/>
      <c r="CC121" s="913"/>
      <c r="CD121" s="913"/>
      <c r="CE121" s="913"/>
      <c r="CF121" s="907">
        <v>18.600000000000001</v>
      </c>
      <c r="CG121" s="908"/>
      <c r="CH121" s="908"/>
      <c r="CI121" s="908"/>
      <c r="CJ121" s="908"/>
      <c r="CK121" s="996"/>
      <c r="CL121" s="997"/>
      <c r="CM121" s="997"/>
      <c r="CN121" s="997"/>
      <c r="CO121" s="998"/>
      <c r="CP121" s="1006" t="s">
        <v>450</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v>551053</v>
      </c>
      <c r="DR121" s="913"/>
      <c r="DS121" s="913"/>
      <c r="DT121" s="913"/>
      <c r="DU121" s="913"/>
      <c r="DV121" s="914">
        <v>13.7</v>
      </c>
      <c r="DW121" s="914"/>
      <c r="DX121" s="914"/>
      <c r="DY121" s="914"/>
      <c r="DZ121" s="915"/>
    </row>
    <row r="122" spans="1:130" s="212" customFormat="1" ht="26.25" customHeight="1" x14ac:dyDescent="0.15">
      <c r="A122" s="1045"/>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451</v>
      </c>
      <c r="BA122" s="952"/>
      <c r="BB122" s="952"/>
      <c r="BC122" s="952"/>
      <c r="BD122" s="952"/>
      <c r="BE122" s="952"/>
      <c r="BF122" s="952"/>
      <c r="BG122" s="952"/>
      <c r="BH122" s="952"/>
      <c r="BI122" s="952"/>
      <c r="BJ122" s="952"/>
      <c r="BK122" s="952"/>
      <c r="BL122" s="952"/>
      <c r="BM122" s="952"/>
      <c r="BN122" s="952"/>
      <c r="BO122" s="952"/>
      <c r="BP122" s="953"/>
      <c r="BQ122" s="986">
        <v>4775653</v>
      </c>
      <c r="BR122" s="987"/>
      <c r="BS122" s="987"/>
      <c r="BT122" s="987"/>
      <c r="BU122" s="987"/>
      <c r="BV122" s="987">
        <v>4364917</v>
      </c>
      <c r="BW122" s="987"/>
      <c r="BX122" s="987"/>
      <c r="BY122" s="987"/>
      <c r="BZ122" s="987"/>
      <c r="CA122" s="987">
        <v>4070565</v>
      </c>
      <c r="CB122" s="987"/>
      <c r="CC122" s="987"/>
      <c r="CD122" s="987"/>
      <c r="CE122" s="987"/>
      <c r="CF122" s="1004">
        <v>100.9</v>
      </c>
      <c r="CG122" s="1005"/>
      <c r="CH122" s="1005"/>
      <c r="CI122" s="1005"/>
      <c r="CJ122" s="1005"/>
      <c r="CK122" s="996"/>
      <c r="CL122" s="997"/>
      <c r="CM122" s="997"/>
      <c r="CN122" s="997"/>
      <c r="CO122" s="998"/>
      <c r="CP122" s="1006" t="s">
        <v>395</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v>271240</v>
      </c>
      <c r="DR122" s="913"/>
      <c r="DS122" s="913"/>
      <c r="DT122" s="913"/>
      <c r="DU122" s="913"/>
      <c r="DV122" s="914">
        <v>6.7</v>
      </c>
      <c r="DW122" s="914"/>
      <c r="DX122" s="914"/>
      <c r="DY122" s="914"/>
      <c r="DZ122" s="915"/>
    </row>
    <row r="123" spans="1:130" s="212" customFormat="1" ht="26.25" customHeight="1" x14ac:dyDescent="0.15">
      <c r="A123" s="1045"/>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452</v>
      </c>
      <c r="BP123" s="992"/>
      <c r="BQ123" s="1051">
        <v>9296487</v>
      </c>
      <c r="BR123" s="1018"/>
      <c r="BS123" s="1018"/>
      <c r="BT123" s="1018"/>
      <c r="BU123" s="1018"/>
      <c r="BV123" s="1018">
        <v>9187519</v>
      </c>
      <c r="BW123" s="1018"/>
      <c r="BX123" s="1018"/>
      <c r="BY123" s="1018"/>
      <c r="BZ123" s="1018"/>
      <c r="CA123" s="1018">
        <v>8923854</v>
      </c>
      <c r="CB123" s="1018"/>
      <c r="CC123" s="1018"/>
      <c r="CD123" s="1018"/>
      <c r="CE123" s="1018"/>
      <c r="CF123" s="988"/>
      <c r="CG123" s="989"/>
      <c r="CH123" s="989"/>
      <c r="CI123" s="989"/>
      <c r="CJ123" s="990"/>
      <c r="CK123" s="996"/>
      <c r="CL123" s="997"/>
      <c r="CM123" s="997"/>
      <c r="CN123" s="997"/>
      <c r="CO123" s="998"/>
      <c r="CP123" s="1006" t="s">
        <v>394</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v>15342</v>
      </c>
      <c r="DR123" s="946"/>
      <c r="DS123" s="946"/>
      <c r="DT123" s="946"/>
      <c r="DU123" s="947"/>
      <c r="DV123" s="949">
        <v>0.4</v>
      </c>
      <c r="DW123" s="950"/>
      <c r="DX123" s="950"/>
      <c r="DY123" s="950"/>
      <c r="DZ123" s="951"/>
    </row>
    <row r="124" spans="1:130" s="212" customFormat="1" ht="26.25" customHeight="1" thickBot="1" x14ac:dyDescent="0.2">
      <c r="A124" s="1045"/>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7" t="s">
        <v>453</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v>22.6</v>
      </c>
      <c r="BR124" s="1014"/>
      <c r="BS124" s="1014"/>
      <c r="BT124" s="1014"/>
      <c r="BU124" s="1014"/>
      <c r="BV124" s="1014">
        <v>37.6</v>
      </c>
      <c r="BW124" s="1014"/>
      <c r="BX124" s="1014"/>
      <c r="BY124" s="1014"/>
      <c r="BZ124" s="1014"/>
      <c r="CA124" s="1014">
        <v>79.099999999999994</v>
      </c>
      <c r="CB124" s="1014"/>
      <c r="CC124" s="1014"/>
      <c r="CD124" s="1014"/>
      <c r="CE124" s="1014"/>
      <c r="CF124" s="1015"/>
      <c r="CG124" s="1016"/>
      <c r="CH124" s="1016"/>
      <c r="CI124" s="1016"/>
      <c r="CJ124" s="1017"/>
      <c r="CK124" s="999"/>
      <c r="CL124" s="999"/>
      <c r="CM124" s="999"/>
      <c r="CN124" s="999"/>
      <c r="CO124" s="1000"/>
      <c r="CP124" s="1006" t="s">
        <v>454</v>
      </c>
      <c r="CQ124" s="1007"/>
      <c r="CR124" s="1007"/>
      <c r="CS124" s="1007"/>
      <c r="CT124" s="1007"/>
      <c r="CU124" s="1007"/>
      <c r="CV124" s="1007"/>
      <c r="CW124" s="1007"/>
      <c r="CX124" s="1007"/>
      <c r="CY124" s="1007"/>
      <c r="CZ124" s="1007"/>
      <c r="DA124" s="1007"/>
      <c r="DB124" s="1007"/>
      <c r="DC124" s="1007"/>
      <c r="DD124" s="1007"/>
      <c r="DE124" s="1007"/>
      <c r="DF124" s="1008"/>
      <c r="DG124" s="991">
        <v>1625860</v>
      </c>
      <c r="DH124" s="973"/>
      <c r="DI124" s="973"/>
      <c r="DJ124" s="973"/>
      <c r="DK124" s="974"/>
      <c r="DL124" s="972">
        <v>1562238</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5"/>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455</v>
      </c>
      <c r="CL125" s="994"/>
      <c r="CM125" s="994"/>
      <c r="CN125" s="994"/>
      <c r="CO125" s="995"/>
      <c r="CP125" s="916" t="s">
        <v>456</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5"/>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457</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6"/>
      <c r="B127" s="938"/>
      <c r="C127" s="960" t="s">
        <v>458</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9" t="s">
        <v>459</v>
      </c>
      <c r="AY127" s="1020"/>
      <c r="AZ127" s="1020"/>
      <c r="BA127" s="1020"/>
      <c r="BB127" s="1020"/>
      <c r="BC127" s="1020"/>
      <c r="BD127" s="1020"/>
      <c r="BE127" s="1021"/>
      <c r="BF127" s="1022" t="s">
        <v>460</v>
      </c>
      <c r="BG127" s="1020"/>
      <c r="BH127" s="1020"/>
      <c r="BI127" s="1020"/>
      <c r="BJ127" s="1020"/>
      <c r="BK127" s="1020"/>
      <c r="BL127" s="1021"/>
      <c r="BM127" s="1022" t="s">
        <v>461</v>
      </c>
      <c r="BN127" s="1020"/>
      <c r="BO127" s="1020"/>
      <c r="BP127" s="1020"/>
      <c r="BQ127" s="1020"/>
      <c r="BR127" s="1020"/>
      <c r="BS127" s="1021"/>
      <c r="BT127" s="1022" t="s">
        <v>462</v>
      </c>
      <c r="BU127" s="1020"/>
      <c r="BV127" s="1020"/>
      <c r="BW127" s="1020"/>
      <c r="BX127" s="1020"/>
      <c r="BY127" s="1020"/>
      <c r="BZ127" s="1043"/>
      <c r="CA127" s="214"/>
      <c r="CB127" s="214"/>
      <c r="CC127" s="214"/>
      <c r="CD127" s="237"/>
      <c r="CE127" s="237"/>
      <c r="CF127" s="237"/>
      <c r="CG127" s="214"/>
      <c r="CH127" s="214"/>
      <c r="CI127" s="214"/>
      <c r="CJ127" s="236"/>
      <c r="CK127" s="1010"/>
      <c r="CL127" s="997"/>
      <c r="CM127" s="997"/>
      <c r="CN127" s="997"/>
      <c r="CO127" s="998"/>
      <c r="CP127" s="909" t="s">
        <v>463</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9" t="s">
        <v>464</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465</v>
      </c>
      <c r="X128" s="1031"/>
      <c r="Y128" s="1031"/>
      <c r="Z128" s="1032"/>
      <c r="AA128" s="1033">
        <v>69608</v>
      </c>
      <c r="AB128" s="1034"/>
      <c r="AC128" s="1034"/>
      <c r="AD128" s="1034"/>
      <c r="AE128" s="1035"/>
      <c r="AF128" s="1036">
        <v>66668</v>
      </c>
      <c r="AG128" s="1034"/>
      <c r="AH128" s="1034"/>
      <c r="AI128" s="1034"/>
      <c r="AJ128" s="1035"/>
      <c r="AK128" s="1036">
        <v>64178</v>
      </c>
      <c r="AL128" s="1034"/>
      <c r="AM128" s="1034"/>
      <c r="AN128" s="1034"/>
      <c r="AO128" s="1035"/>
      <c r="AP128" s="1037"/>
      <c r="AQ128" s="1038"/>
      <c r="AR128" s="1038"/>
      <c r="AS128" s="1038"/>
      <c r="AT128" s="1039"/>
      <c r="AU128" s="214"/>
      <c r="AV128" s="214"/>
      <c r="AW128" s="214"/>
      <c r="AX128" s="883" t="s">
        <v>466</v>
      </c>
      <c r="AY128" s="884"/>
      <c r="AZ128" s="884"/>
      <c r="BA128" s="884"/>
      <c r="BB128" s="884"/>
      <c r="BC128" s="884"/>
      <c r="BD128" s="884"/>
      <c r="BE128" s="885"/>
      <c r="BF128" s="1040" t="s">
        <v>122</v>
      </c>
      <c r="BG128" s="1041"/>
      <c r="BH128" s="1041"/>
      <c r="BI128" s="1041"/>
      <c r="BJ128" s="1041"/>
      <c r="BK128" s="1041"/>
      <c r="BL128" s="1042"/>
      <c r="BM128" s="1040">
        <v>15</v>
      </c>
      <c r="BN128" s="1041"/>
      <c r="BO128" s="1041"/>
      <c r="BP128" s="1041"/>
      <c r="BQ128" s="1041"/>
      <c r="BR128" s="1041"/>
      <c r="BS128" s="1042"/>
      <c r="BT128" s="1040">
        <v>20</v>
      </c>
      <c r="BU128" s="1041"/>
      <c r="BV128" s="1041"/>
      <c r="BW128" s="1041"/>
      <c r="BX128" s="1041"/>
      <c r="BY128" s="1041"/>
      <c r="BZ128" s="1063"/>
      <c r="CA128" s="237"/>
      <c r="CB128" s="237"/>
      <c r="CC128" s="237"/>
      <c r="CD128" s="237"/>
      <c r="CE128" s="237"/>
      <c r="CF128" s="237"/>
      <c r="CG128" s="214"/>
      <c r="CH128" s="214"/>
      <c r="CI128" s="214"/>
      <c r="CJ128" s="236"/>
      <c r="CK128" s="1011"/>
      <c r="CL128" s="1012"/>
      <c r="CM128" s="1012"/>
      <c r="CN128" s="1012"/>
      <c r="CO128" s="1013"/>
      <c r="CP128" s="1023" t="s">
        <v>467</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468</v>
      </c>
      <c r="X129" s="1058"/>
      <c r="Y129" s="1058"/>
      <c r="Z129" s="1059"/>
      <c r="AA129" s="945">
        <v>4463270</v>
      </c>
      <c r="AB129" s="946"/>
      <c r="AC129" s="946"/>
      <c r="AD129" s="946"/>
      <c r="AE129" s="947"/>
      <c r="AF129" s="948">
        <v>4453996</v>
      </c>
      <c r="AG129" s="946"/>
      <c r="AH129" s="946"/>
      <c r="AI129" s="946"/>
      <c r="AJ129" s="947"/>
      <c r="AK129" s="948">
        <v>4499995</v>
      </c>
      <c r="AL129" s="946"/>
      <c r="AM129" s="946"/>
      <c r="AN129" s="946"/>
      <c r="AO129" s="947"/>
      <c r="AP129" s="1060"/>
      <c r="AQ129" s="1061"/>
      <c r="AR129" s="1061"/>
      <c r="AS129" s="1061"/>
      <c r="AT129" s="1062"/>
      <c r="AU129" s="215"/>
      <c r="AV129" s="215"/>
      <c r="AW129" s="215"/>
      <c r="AX129" s="1052" t="s">
        <v>469</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470</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471</v>
      </c>
      <c r="X130" s="1058"/>
      <c r="Y130" s="1058"/>
      <c r="Z130" s="1059"/>
      <c r="AA130" s="945">
        <v>530371</v>
      </c>
      <c r="AB130" s="946"/>
      <c r="AC130" s="946"/>
      <c r="AD130" s="946"/>
      <c r="AE130" s="947"/>
      <c r="AF130" s="948">
        <v>511351</v>
      </c>
      <c r="AG130" s="946"/>
      <c r="AH130" s="946"/>
      <c r="AI130" s="946"/>
      <c r="AJ130" s="947"/>
      <c r="AK130" s="948">
        <v>465266</v>
      </c>
      <c r="AL130" s="946"/>
      <c r="AM130" s="946"/>
      <c r="AN130" s="946"/>
      <c r="AO130" s="947"/>
      <c r="AP130" s="1060"/>
      <c r="AQ130" s="1061"/>
      <c r="AR130" s="1061"/>
      <c r="AS130" s="1061"/>
      <c r="AT130" s="1062"/>
      <c r="AU130" s="215"/>
      <c r="AV130" s="215"/>
      <c r="AW130" s="215"/>
      <c r="AX130" s="1052" t="s">
        <v>472</v>
      </c>
      <c r="AY130" s="910"/>
      <c r="AZ130" s="910"/>
      <c r="BA130" s="910"/>
      <c r="BB130" s="910"/>
      <c r="BC130" s="910"/>
      <c r="BD130" s="910"/>
      <c r="BE130" s="911"/>
      <c r="BF130" s="1088">
        <v>9</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473</v>
      </c>
      <c r="X131" s="1095"/>
      <c r="Y131" s="1095"/>
      <c r="Z131" s="1096"/>
      <c r="AA131" s="991">
        <v>3932899</v>
      </c>
      <c r="AB131" s="973"/>
      <c r="AC131" s="973"/>
      <c r="AD131" s="973"/>
      <c r="AE131" s="974"/>
      <c r="AF131" s="972">
        <v>3942645</v>
      </c>
      <c r="AG131" s="973"/>
      <c r="AH131" s="973"/>
      <c r="AI131" s="973"/>
      <c r="AJ131" s="974"/>
      <c r="AK131" s="972">
        <v>4034729</v>
      </c>
      <c r="AL131" s="973"/>
      <c r="AM131" s="973"/>
      <c r="AN131" s="973"/>
      <c r="AO131" s="974"/>
      <c r="AP131" s="1097"/>
      <c r="AQ131" s="1098"/>
      <c r="AR131" s="1098"/>
      <c r="AS131" s="1098"/>
      <c r="AT131" s="1099"/>
      <c r="AU131" s="215"/>
      <c r="AV131" s="215"/>
      <c r="AW131" s="215"/>
      <c r="AX131" s="1070" t="s">
        <v>474</v>
      </c>
      <c r="AY131" s="713"/>
      <c r="AZ131" s="713"/>
      <c r="BA131" s="713"/>
      <c r="BB131" s="713"/>
      <c r="BC131" s="713"/>
      <c r="BD131" s="713"/>
      <c r="BE131" s="1024"/>
      <c r="BF131" s="1071">
        <v>79.099999999999994</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475</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476</v>
      </c>
      <c r="W132" s="1081"/>
      <c r="X132" s="1081"/>
      <c r="Y132" s="1081"/>
      <c r="Z132" s="1082"/>
      <c r="AA132" s="1083">
        <v>9.742839</v>
      </c>
      <c r="AB132" s="1084"/>
      <c r="AC132" s="1084"/>
      <c r="AD132" s="1084"/>
      <c r="AE132" s="1085"/>
      <c r="AF132" s="1086">
        <v>9.3018009999999993</v>
      </c>
      <c r="AG132" s="1084"/>
      <c r="AH132" s="1084"/>
      <c r="AI132" s="1084"/>
      <c r="AJ132" s="1085"/>
      <c r="AK132" s="1086">
        <v>8.0012270000000001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477</v>
      </c>
      <c r="W133" s="1064"/>
      <c r="X133" s="1064"/>
      <c r="Y133" s="1064"/>
      <c r="Z133" s="1065"/>
      <c r="AA133" s="1066">
        <v>8.5</v>
      </c>
      <c r="AB133" s="1067"/>
      <c r="AC133" s="1067"/>
      <c r="AD133" s="1067"/>
      <c r="AE133" s="1068"/>
      <c r="AF133" s="1066">
        <v>9.1999999999999993</v>
      </c>
      <c r="AG133" s="1067"/>
      <c r="AH133" s="1067"/>
      <c r="AI133" s="1067"/>
      <c r="AJ133" s="1068"/>
      <c r="AK133" s="1066">
        <v>9</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s3abfN0u1J4QOnIgMbH3d7oA3eW1yHnIkqqTDkzfEwuqQRrGPr7s44UDlwiazGpIM6fEbIf1QIxXBbu/rhv2w==" saltValue="9pYS+Kz7s790SqkISayQb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478</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FJKN6jRNxWFME2GoBBTn8/mcUT7vIRJdfwaUMskRAeDtGRQKUaicTUcsPggROqholOFMO0djS3r3lnAQInghUA==" saltValue="zolzkRiWiwh09Bsor6HQI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WH+9ldEyUn+JovirOdTMWV0I1Jyp9EwOarKw/mSJlUUcA/Ra7/gZJ2aHiHfXFNPNA5LB2byevTBaxHXLlS49Q==" saltValue="oictMUAc26b64wa76C17c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P13" sqref="AP13"/>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480</v>
      </c>
      <c r="AL6" s="248"/>
      <c r="AM6" s="248"/>
      <c r="AN6" s="248"/>
    </row>
    <row r="7" spans="1:46" ht="13.5" customHeight="1" x14ac:dyDescent="0.15">
      <c r="A7" s="247"/>
      <c r="AK7" s="250"/>
      <c r="AL7" s="251"/>
      <c r="AM7" s="251"/>
      <c r="AN7" s="252"/>
      <c r="AO7" s="1101" t="s">
        <v>481</v>
      </c>
      <c r="AP7" s="253"/>
      <c r="AQ7" s="254" t="s">
        <v>482</v>
      </c>
      <c r="AR7" s="255"/>
    </row>
    <row r="8" spans="1:46" x14ac:dyDescent="0.15">
      <c r="A8" s="247"/>
      <c r="AK8" s="256"/>
      <c r="AL8" s="257"/>
      <c r="AM8" s="257"/>
      <c r="AN8" s="258"/>
      <c r="AO8" s="1102"/>
      <c r="AP8" s="259" t="s">
        <v>483</v>
      </c>
      <c r="AQ8" s="260" t="s">
        <v>484</v>
      </c>
      <c r="AR8" s="261" t="s">
        <v>485</v>
      </c>
    </row>
    <row r="9" spans="1:46" x14ac:dyDescent="0.15">
      <c r="A9" s="247"/>
      <c r="AK9" s="1103" t="s">
        <v>486</v>
      </c>
      <c r="AL9" s="1104"/>
      <c r="AM9" s="1104"/>
      <c r="AN9" s="1105"/>
      <c r="AO9" s="262">
        <v>1070194</v>
      </c>
      <c r="AP9" s="262">
        <v>110261</v>
      </c>
      <c r="AQ9" s="263">
        <v>120794</v>
      </c>
      <c r="AR9" s="264">
        <v>-8.6999999999999993</v>
      </c>
    </row>
    <row r="10" spans="1:46" ht="13.5" customHeight="1" x14ac:dyDescent="0.15">
      <c r="A10" s="247"/>
      <c r="AK10" s="1103" t="s">
        <v>487</v>
      </c>
      <c r="AL10" s="1104"/>
      <c r="AM10" s="1104"/>
      <c r="AN10" s="1105"/>
      <c r="AO10" s="265">
        <v>276811</v>
      </c>
      <c r="AP10" s="265">
        <v>28520</v>
      </c>
      <c r="AQ10" s="266">
        <v>16294</v>
      </c>
      <c r="AR10" s="267">
        <v>75</v>
      </c>
    </row>
    <row r="11" spans="1:46" ht="13.5" customHeight="1" x14ac:dyDescent="0.15">
      <c r="A11" s="247"/>
      <c r="AK11" s="1103" t="s">
        <v>488</v>
      </c>
      <c r="AL11" s="1104"/>
      <c r="AM11" s="1104"/>
      <c r="AN11" s="1105"/>
      <c r="AO11" s="265" t="s">
        <v>489</v>
      </c>
      <c r="AP11" s="265" t="s">
        <v>489</v>
      </c>
      <c r="AQ11" s="266">
        <v>1928</v>
      </c>
      <c r="AR11" s="267" t="s">
        <v>489</v>
      </c>
    </row>
    <row r="12" spans="1:46" ht="13.5" customHeight="1" x14ac:dyDescent="0.15">
      <c r="A12" s="247"/>
      <c r="AK12" s="1103" t="s">
        <v>490</v>
      </c>
      <c r="AL12" s="1104"/>
      <c r="AM12" s="1104"/>
      <c r="AN12" s="1105"/>
      <c r="AO12" s="265" t="s">
        <v>489</v>
      </c>
      <c r="AP12" s="265" t="s">
        <v>489</v>
      </c>
      <c r="AQ12" s="266">
        <v>20</v>
      </c>
      <c r="AR12" s="267" t="s">
        <v>489</v>
      </c>
    </row>
    <row r="13" spans="1:46" ht="13.5" customHeight="1" x14ac:dyDescent="0.15">
      <c r="A13" s="247"/>
      <c r="AK13" s="1103" t="s">
        <v>491</v>
      </c>
      <c r="AL13" s="1104"/>
      <c r="AM13" s="1104"/>
      <c r="AN13" s="1105"/>
      <c r="AO13" s="265">
        <v>73831</v>
      </c>
      <c r="AP13" s="265">
        <v>7607</v>
      </c>
      <c r="AQ13" s="266">
        <v>4630</v>
      </c>
      <c r="AR13" s="267">
        <v>64.3</v>
      </c>
    </row>
    <row r="14" spans="1:46" ht="13.5" customHeight="1" x14ac:dyDescent="0.15">
      <c r="A14" s="247"/>
      <c r="AK14" s="1103" t="s">
        <v>492</v>
      </c>
      <c r="AL14" s="1104"/>
      <c r="AM14" s="1104"/>
      <c r="AN14" s="1105"/>
      <c r="AO14" s="265">
        <v>31257</v>
      </c>
      <c r="AP14" s="265">
        <v>3220</v>
      </c>
      <c r="AQ14" s="266">
        <v>2459</v>
      </c>
      <c r="AR14" s="267">
        <v>30.9</v>
      </c>
    </row>
    <row r="15" spans="1:46" ht="13.5" customHeight="1" x14ac:dyDescent="0.15">
      <c r="A15" s="247"/>
      <c r="AK15" s="1106" t="s">
        <v>493</v>
      </c>
      <c r="AL15" s="1107"/>
      <c r="AM15" s="1107"/>
      <c r="AN15" s="1108"/>
      <c r="AO15" s="265">
        <v>-27266</v>
      </c>
      <c r="AP15" s="265">
        <v>-2809</v>
      </c>
      <c r="AQ15" s="266">
        <v>-7108</v>
      </c>
      <c r="AR15" s="267">
        <v>-60.5</v>
      </c>
    </row>
    <row r="16" spans="1:46" x14ac:dyDescent="0.15">
      <c r="A16" s="247"/>
      <c r="AK16" s="1106" t="s">
        <v>177</v>
      </c>
      <c r="AL16" s="1107"/>
      <c r="AM16" s="1107"/>
      <c r="AN16" s="1108"/>
      <c r="AO16" s="265">
        <v>1424827</v>
      </c>
      <c r="AP16" s="265">
        <v>146799</v>
      </c>
      <c r="AQ16" s="266">
        <v>139017</v>
      </c>
      <c r="AR16" s="267">
        <v>5.6</v>
      </c>
    </row>
    <row r="17" spans="1:46" x14ac:dyDescent="0.15">
      <c r="A17" s="247"/>
    </row>
    <row r="18" spans="1:46" x14ac:dyDescent="0.15">
      <c r="A18" s="247"/>
      <c r="AQ18" s="268"/>
      <c r="AR18" s="268"/>
    </row>
    <row r="19" spans="1:46" x14ac:dyDescent="0.15">
      <c r="A19" s="247"/>
      <c r="AK19" s="243" t="s">
        <v>494</v>
      </c>
    </row>
    <row r="20" spans="1:46" x14ac:dyDescent="0.15">
      <c r="A20" s="247"/>
      <c r="AK20" s="269"/>
      <c r="AL20" s="270"/>
      <c r="AM20" s="270"/>
      <c r="AN20" s="271"/>
      <c r="AO20" s="272" t="s">
        <v>495</v>
      </c>
      <c r="AP20" s="273" t="s">
        <v>496</v>
      </c>
      <c r="AQ20" s="274" t="s">
        <v>497</v>
      </c>
      <c r="AR20" s="275"/>
    </row>
    <row r="21" spans="1:46" s="248" customFormat="1" x14ac:dyDescent="0.15">
      <c r="A21" s="276"/>
      <c r="AK21" s="1109" t="s">
        <v>498</v>
      </c>
      <c r="AL21" s="1110"/>
      <c r="AM21" s="1110"/>
      <c r="AN21" s="1111"/>
      <c r="AO21" s="277">
        <v>11.33</v>
      </c>
      <c r="AP21" s="278">
        <v>11.1</v>
      </c>
      <c r="AQ21" s="279">
        <v>0.23</v>
      </c>
      <c r="AS21" s="280"/>
      <c r="AT21" s="276"/>
    </row>
    <row r="22" spans="1:46" s="248" customFormat="1" x14ac:dyDescent="0.15">
      <c r="A22" s="276"/>
      <c r="AK22" s="1109" t="s">
        <v>499</v>
      </c>
      <c r="AL22" s="1110"/>
      <c r="AM22" s="1110"/>
      <c r="AN22" s="1111"/>
      <c r="AO22" s="281">
        <v>99</v>
      </c>
      <c r="AP22" s="282">
        <v>96.5</v>
      </c>
      <c r="AQ22" s="283">
        <v>2.5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500</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502</v>
      </c>
      <c r="AL29" s="248"/>
      <c r="AM29" s="248"/>
      <c r="AN29" s="248"/>
      <c r="AS29" s="290"/>
    </row>
    <row r="30" spans="1:46" ht="13.5" customHeight="1" x14ac:dyDescent="0.15">
      <c r="A30" s="247"/>
      <c r="AK30" s="250"/>
      <c r="AL30" s="251"/>
      <c r="AM30" s="251"/>
      <c r="AN30" s="252"/>
      <c r="AO30" s="1101" t="s">
        <v>481</v>
      </c>
      <c r="AP30" s="253"/>
      <c r="AQ30" s="254" t="s">
        <v>482</v>
      </c>
      <c r="AR30" s="255"/>
    </row>
    <row r="31" spans="1:46" x14ac:dyDescent="0.15">
      <c r="A31" s="247"/>
      <c r="AK31" s="256"/>
      <c r="AL31" s="257"/>
      <c r="AM31" s="257"/>
      <c r="AN31" s="258"/>
      <c r="AO31" s="1102"/>
      <c r="AP31" s="259" t="s">
        <v>483</v>
      </c>
      <c r="AQ31" s="260" t="s">
        <v>484</v>
      </c>
      <c r="AR31" s="261" t="s">
        <v>485</v>
      </c>
    </row>
    <row r="32" spans="1:46" ht="27" customHeight="1" x14ac:dyDescent="0.15">
      <c r="A32" s="247"/>
      <c r="AK32" s="1117" t="s">
        <v>503</v>
      </c>
      <c r="AL32" s="1118"/>
      <c r="AM32" s="1118"/>
      <c r="AN32" s="1119"/>
      <c r="AO32" s="291">
        <v>712844</v>
      </c>
      <c r="AP32" s="291">
        <v>73444</v>
      </c>
      <c r="AQ32" s="292">
        <v>62408</v>
      </c>
      <c r="AR32" s="293">
        <v>17.7</v>
      </c>
    </row>
    <row r="33" spans="1:46" ht="13.5" customHeight="1" x14ac:dyDescent="0.15">
      <c r="A33" s="247"/>
      <c r="AK33" s="1117" t="s">
        <v>504</v>
      </c>
      <c r="AL33" s="1118"/>
      <c r="AM33" s="1118"/>
      <c r="AN33" s="1119"/>
      <c r="AO33" s="291" t="s">
        <v>489</v>
      </c>
      <c r="AP33" s="291" t="s">
        <v>489</v>
      </c>
      <c r="AQ33" s="292" t="s">
        <v>489</v>
      </c>
      <c r="AR33" s="293" t="s">
        <v>489</v>
      </c>
    </row>
    <row r="34" spans="1:46" ht="27" customHeight="1" x14ac:dyDescent="0.15">
      <c r="A34" s="247"/>
      <c r="AK34" s="1117" t="s">
        <v>505</v>
      </c>
      <c r="AL34" s="1118"/>
      <c r="AM34" s="1118"/>
      <c r="AN34" s="1119"/>
      <c r="AO34" s="291" t="s">
        <v>489</v>
      </c>
      <c r="AP34" s="291" t="s">
        <v>489</v>
      </c>
      <c r="AQ34" s="292">
        <v>4</v>
      </c>
      <c r="AR34" s="293" t="s">
        <v>489</v>
      </c>
    </row>
    <row r="35" spans="1:46" ht="27" customHeight="1" x14ac:dyDescent="0.15">
      <c r="A35" s="247"/>
      <c r="AK35" s="1117" t="s">
        <v>506</v>
      </c>
      <c r="AL35" s="1118"/>
      <c r="AM35" s="1118"/>
      <c r="AN35" s="1119"/>
      <c r="AO35" s="291">
        <v>121660</v>
      </c>
      <c r="AP35" s="291">
        <v>12535</v>
      </c>
      <c r="AQ35" s="292">
        <v>14219</v>
      </c>
      <c r="AR35" s="293">
        <v>-11.8</v>
      </c>
    </row>
    <row r="36" spans="1:46" ht="27" customHeight="1" x14ac:dyDescent="0.15">
      <c r="A36" s="247"/>
      <c r="AK36" s="1117" t="s">
        <v>507</v>
      </c>
      <c r="AL36" s="1118"/>
      <c r="AM36" s="1118"/>
      <c r="AN36" s="1119"/>
      <c r="AO36" s="291">
        <v>17768</v>
      </c>
      <c r="AP36" s="291">
        <v>1831</v>
      </c>
      <c r="AQ36" s="292">
        <v>4004</v>
      </c>
      <c r="AR36" s="293">
        <v>-54.3</v>
      </c>
    </row>
    <row r="37" spans="1:46" ht="13.5" customHeight="1" x14ac:dyDescent="0.15">
      <c r="A37" s="247"/>
      <c r="AK37" s="1117" t="s">
        <v>508</v>
      </c>
      <c r="AL37" s="1118"/>
      <c r="AM37" s="1118"/>
      <c r="AN37" s="1119"/>
      <c r="AO37" s="291" t="s">
        <v>489</v>
      </c>
      <c r="AP37" s="291" t="s">
        <v>489</v>
      </c>
      <c r="AQ37" s="292">
        <v>309</v>
      </c>
      <c r="AR37" s="293" t="s">
        <v>489</v>
      </c>
    </row>
    <row r="38" spans="1:46" ht="27" customHeight="1" x14ac:dyDescent="0.15">
      <c r="A38" s="247"/>
      <c r="AK38" s="1120" t="s">
        <v>509</v>
      </c>
      <c r="AL38" s="1121"/>
      <c r="AM38" s="1121"/>
      <c r="AN38" s="1122"/>
      <c r="AO38" s="294" t="s">
        <v>489</v>
      </c>
      <c r="AP38" s="294" t="s">
        <v>489</v>
      </c>
      <c r="AQ38" s="295">
        <v>4</v>
      </c>
      <c r="AR38" s="283" t="s">
        <v>489</v>
      </c>
      <c r="AS38" s="290"/>
    </row>
    <row r="39" spans="1:46" x14ac:dyDescent="0.15">
      <c r="A39" s="247"/>
      <c r="AK39" s="1120" t="s">
        <v>510</v>
      </c>
      <c r="AL39" s="1121"/>
      <c r="AM39" s="1121"/>
      <c r="AN39" s="1122"/>
      <c r="AO39" s="291">
        <v>-64178</v>
      </c>
      <c r="AP39" s="291">
        <v>-6612</v>
      </c>
      <c r="AQ39" s="292">
        <v>-2554</v>
      </c>
      <c r="AR39" s="293">
        <v>158.9</v>
      </c>
      <c r="AS39" s="290"/>
    </row>
    <row r="40" spans="1:46" ht="27" customHeight="1" x14ac:dyDescent="0.15">
      <c r="A40" s="247"/>
      <c r="AK40" s="1117" t="s">
        <v>511</v>
      </c>
      <c r="AL40" s="1118"/>
      <c r="AM40" s="1118"/>
      <c r="AN40" s="1119"/>
      <c r="AO40" s="291">
        <v>-465266</v>
      </c>
      <c r="AP40" s="291">
        <v>-47936</v>
      </c>
      <c r="AQ40" s="292">
        <v>-52280</v>
      </c>
      <c r="AR40" s="293">
        <v>-8.3000000000000007</v>
      </c>
      <c r="AS40" s="290"/>
    </row>
    <row r="41" spans="1:46" x14ac:dyDescent="0.15">
      <c r="A41" s="247"/>
      <c r="AK41" s="1123" t="s">
        <v>287</v>
      </c>
      <c r="AL41" s="1124"/>
      <c r="AM41" s="1124"/>
      <c r="AN41" s="1125"/>
      <c r="AO41" s="291">
        <v>322828</v>
      </c>
      <c r="AP41" s="291">
        <v>33261</v>
      </c>
      <c r="AQ41" s="292">
        <v>26115</v>
      </c>
      <c r="AR41" s="293">
        <v>27.4</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512</v>
      </c>
    </row>
    <row r="48" spans="1:46" x14ac:dyDescent="0.15">
      <c r="A48" s="247"/>
      <c r="AK48" s="301" t="s">
        <v>513</v>
      </c>
      <c r="AL48" s="301"/>
      <c r="AM48" s="301"/>
      <c r="AN48" s="301"/>
      <c r="AO48" s="301"/>
      <c r="AP48" s="301"/>
      <c r="AQ48" s="302"/>
      <c r="AR48" s="301"/>
    </row>
    <row r="49" spans="1:44" ht="13.5" customHeight="1" x14ac:dyDescent="0.15">
      <c r="A49" s="247"/>
      <c r="AK49" s="303"/>
      <c r="AL49" s="304"/>
      <c r="AM49" s="1112" t="s">
        <v>481</v>
      </c>
      <c r="AN49" s="1114" t="s">
        <v>514</v>
      </c>
      <c r="AO49" s="1115"/>
      <c r="AP49" s="1115"/>
      <c r="AQ49" s="1115"/>
      <c r="AR49" s="1116"/>
    </row>
    <row r="50" spans="1:44" x14ac:dyDescent="0.15">
      <c r="A50" s="247"/>
      <c r="AK50" s="305"/>
      <c r="AL50" s="306"/>
      <c r="AM50" s="1113"/>
      <c r="AN50" s="307" t="s">
        <v>515</v>
      </c>
      <c r="AO50" s="308" t="s">
        <v>516</v>
      </c>
      <c r="AP50" s="309" t="s">
        <v>517</v>
      </c>
      <c r="AQ50" s="310" t="s">
        <v>518</v>
      </c>
      <c r="AR50" s="311" t="s">
        <v>519</v>
      </c>
    </row>
    <row r="51" spans="1:44" x14ac:dyDescent="0.15">
      <c r="A51" s="247"/>
      <c r="AK51" s="303" t="s">
        <v>520</v>
      </c>
      <c r="AL51" s="304"/>
      <c r="AM51" s="312">
        <v>1111003</v>
      </c>
      <c r="AN51" s="313">
        <v>105800</v>
      </c>
      <c r="AO51" s="314">
        <v>17.8</v>
      </c>
      <c r="AP51" s="315">
        <v>117234</v>
      </c>
      <c r="AQ51" s="316">
        <v>13.4</v>
      </c>
      <c r="AR51" s="317">
        <v>4.4000000000000004</v>
      </c>
    </row>
    <row r="52" spans="1:44" x14ac:dyDescent="0.15">
      <c r="A52" s="247"/>
      <c r="AK52" s="318"/>
      <c r="AL52" s="319" t="s">
        <v>521</v>
      </c>
      <c r="AM52" s="320">
        <v>530198</v>
      </c>
      <c r="AN52" s="321">
        <v>50490</v>
      </c>
      <c r="AO52" s="322">
        <v>50.1</v>
      </c>
      <c r="AP52" s="323">
        <v>59796</v>
      </c>
      <c r="AQ52" s="324">
        <v>16.600000000000001</v>
      </c>
      <c r="AR52" s="325">
        <v>33.5</v>
      </c>
    </row>
    <row r="53" spans="1:44" x14ac:dyDescent="0.15">
      <c r="A53" s="247"/>
      <c r="AK53" s="303" t="s">
        <v>522</v>
      </c>
      <c r="AL53" s="304"/>
      <c r="AM53" s="312">
        <v>1333957</v>
      </c>
      <c r="AN53" s="313">
        <v>128984</v>
      </c>
      <c r="AO53" s="314">
        <v>21.9</v>
      </c>
      <c r="AP53" s="315">
        <v>97758</v>
      </c>
      <c r="AQ53" s="316">
        <v>-16.600000000000001</v>
      </c>
      <c r="AR53" s="317">
        <v>38.5</v>
      </c>
    </row>
    <row r="54" spans="1:44" x14ac:dyDescent="0.15">
      <c r="A54" s="247"/>
      <c r="AK54" s="318"/>
      <c r="AL54" s="319" t="s">
        <v>521</v>
      </c>
      <c r="AM54" s="320">
        <v>331179</v>
      </c>
      <c r="AN54" s="321">
        <v>32023</v>
      </c>
      <c r="AO54" s="322">
        <v>-36.6</v>
      </c>
      <c r="AP54" s="323">
        <v>45946</v>
      </c>
      <c r="AQ54" s="324">
        <v>-23.2</v>
      </c>
      <c r="AR54" s="325">
        <v>-13.4</v>
      </c>
    </row>
    <row r="55" spans="1:44" x14ac:dyDescent="0.15">
      <c r="A55" s="247"/>
      <c r="AK55" s="303" t="s">
        <v>523</v>
      </c>
      <c r="AL55" s="304"/>
      <c r="AM55" s="312">
        <v>1636032</v>
      </c>
      <c r="AN55" s="313">
        <v>161823</v>
      </c>
      <c r="AO55" s="314">
        <v>25.5</v>
      </c>
      <c r="AP55" s="315">
        <v>91338</v>
      </c>
      <c r="AQ55" s="316">
        <v>-6.6</v>
      </c>
      <c r="AR55" s="317">
        <v>32.1</v>
      </c>
    </row>
    <row r="56" spans="1:44" x14ac:dyDescent="0.15">
      <c r="A56" s="247"/>
      <c r="AK56" s="318"/>
      <c r="AL56" s="319" t="s">
        <v>521</v>
      </c>
      <c r="AM56" s="320">
        <v>760298</v>
      </c>
      <c r="AN56" s="321">
        <v>75203</v>
      </c>
      <c r="AO56" s="322">
        <v>134.80000000000001</v>
      </c>
      <c r="AP56" s="323">
        <v>43989</v>
      </c>
      <c r="AQ56" s="324">
        <v>-4.3</v>
      </c>
      <c r="AR56" s="325">
        <v>139.1</v>
      </c>
    </row>
    <row r="57" spans="1:44" x14ac:dyDescent="0.15">
      <c r="A57" s="247"/>
      <c r="AK57" s="303" t="s">
        <v>524</v>
      </c>
      <c r="AL57" s="304"/>
      <c r="AM57" s="312">
        <v>1793612</v>
      </c>
      <c r="AN57" s="313">
        <v>179289</v>
      </c>
      <c r="AO57" s="314">
        <v>10.8</v>
      </c>
      <c r="AP57" s="315">
        <v>103975</v>
      </c>
      <c r="AQ57" s="316">
        <v>13.8</v>
      </c>
      <c r="AR57" s="317">
        <v>-3</v>
      </c>
    </row>
    <row r="58" spans="1:44" x14ac:dyDescent="0.15">
      <c r="A58" s="247"/>
      <c r="AK58" s="318"/>
      <c r="AL58" s="319" t="s">
        <v>521</v>
      </c>
      <c r="AM58" s="320">
        <v>1032871</v>
      </c>
      <c r="AN58" s="321">
        <v>103246</v>
      </c>
      <c r="AO58" s="322">
        <v>37.299999999999997</v>
      </c>
      <c r="AP58" s="323">
        <v>52698</v>
      </c>
      <c r="AQ58" s="324">
        <v>19.8</v>
      </c>
      <c r="AR58" s="325">
        <v>17.5</v>
      </c>
    </row>
    <row r="59" spans="1:44" x14ac:dyDescent="0.15">
      <c r="A59" s="247"/>
      <c r="AK59" s="303" t="s">
        <v>525</v>
      </c>
      <c r="AL59" s="304"/>
      <c r="AM59" s="312">
        <v>1000321</v>
      </c>
      <c r="AN59" s="313">
        <v>103062</v>
      </c>
      <c r="AO59" s="314">
        <v>-42.5</v>
      </c>
      <c r="AP59" s="315">
        <v>112678</v>
      </c>
      <c r="AQ59" s="316">
        <v>8.4</v>
      </c>
      <c r="AR59" s="317">
        <v>-50.9</v>
      </c>
    </row>
    <row r="60" spans="1:44" x14ac:dyDescent="0.15">
      <c r="A60" s="247"/>
      <c r="AK60" s="318"/>
      <c r="AL60" s="319" t="s">
        <v>521</v>
      </c>
      <c r="AM60" s="320">
        <v>463367</v>
      </c>
      <c r="AN60" s="321">
        <v>47740</v>
      </c>
      <c r="AO60" s="322">
        <v>-53.8</v>
      </c>
      <c r="AP60" s="323">
        <v>55165</v>
      </c>
      <c r="AQ60" s="324">
        <v>4.7</v>
      </c>
      <c r="AR60" s="325">
        <v>-58.5</v>
      </c>
    </row>
    <row r="61" spans="1:44" x14ac:dyDescent="0.15">
      <c r="A61" s="247"/>
      <c r="AK61" s="303" t="s">
        <v>526</v>
      </c>
      <c r="AL61" s="326"/>
      <c r="AM61" s="312">
        <v>1374985</v>
      </c>
      <c r="AN61" s="313">
        <v>135792</v>
      </c>
      <c r="AO61" s="314">
        <v>6.7</v>
      </c>
      <c r="AP61" s="315">
        <v>104597</v>
      </c>
      <c r="AQ61" s="327">
        <v>2.5</v>
      </c>
      <c r="AR61" s="317">
        <v>4.2</v>
      </c>
    </row>
    <row r="62" spans="1:44" x14ac:dyDescent="0.15">
      <c r="A62" s="247"/>
      <c r="AK62" s="318"/>
      <c r="AL62" s="319" t="s">
        <v>521</v>
      </c>
      <c r="AM62" s="320">
        <v>623583</v>
      </c>
      <c r="AN62" s="321">
        <v>61740</v>
      </c>
      <c r="AO62" s="322">
        <v>26.4</v>
      </c>
      <c r="AP62" s="323">
        <v>51519</v>
      </c>
      <c r="AQ62" s="324">
        <v>2.7</v>
      </c>
      <c r="AR62" s="325">
        <v>23.7</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d0WUrnzpSCyESG7jWkaADsqqjjgt9CPj50cBwNtP+OEYUb7cXZG+GrJcqeIZ4HpqHX8TwfwviUe+oA32rhZO2A==" saltValue="+XjfERJlPtTo1290lLU4+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BJ21" sqref="BJ21"/>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478</v>
      </c>
    </row>
    <row r="121" spans="125:125" ht="13.5" hidden="1" customHeight="1" x14ac:dyDescent="0.15">
      <c r="DU121" s="241"/>
    </row>
  </sheetData>
  <sheetProtection algorithmName="SHA-512" hashValue="oLTlOPgOlxvZa7E/UlciItQ4Nrdi4z4SKPDUknCxxiwwECHZiW/vZKlXcYbXkpf09ZcrCKILwva7fmNbcmOjLQ==" saltValue="ICtM+Cr/DEOOZzoqE09Z0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478</v>
      </c>
    </row>
  </sheetData>
  <sheetProtection algorithmName="SHA-512" hashValue="9BS0yHdW/m6tN5oZ/lNLhGyFiJY5BQJASp1Qt8BLiQGxttHzVSFHCoobHl+ixileYS1XqQwjvmBrWrEbGWT9GQ==" saltValue="W/6KQRiz4g73K3TLU5Pyz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6" t="s">
        <v>3</v>
      </c>
      <c r="D47" s="1126"/>
      <c r="E47" s="1127"/>
      <c r="F47" s="11">
        <v>12.1</v>
      </c>
      <c r="G47" s="12">
        <v>13.72</v>
      </c>
      <c r="H47" s="12">
        <v>13.99</v>
      </c>
      <c r="I47" s="12">
        <v>14.02</v>
      </c>
      <c r="J47" s="13">
        <v>13.89</v>
      </c>
    </row>
    <row r="48" spans="2:10" ht="57.75" customHeight="1" x14ac:dyDescent="0.15">
      <c r="B48" s="14"/>
      <c r="C48" s="1128" t="s">
        <v>4</v>
      </c>
      <c r="D48" s="1128"/>
      <c r="E48" s="1129"/>
      <c r="F48" s="15">
        <v>9.51</v>
      </c>
      <c r="G48" s="16">
        <v>9.9700000000000006</v>
      </c>
      <c r="H48" s="16">
        <v>11.15</v>
      </c>
      <c r="I48" s="16">
        <v>8.08</v>
      </c>
      <c r="J48" s="17">
        <v>4.79</v>
      </c>
    </row>
    <row r="49" spans="2:10" ht="57.75" customHeight="1" thickBot="1" x14ac:dyDescent="0.2">
      <c r="B49" s="18"/>
      <c r="C49" s="1130" t="s">
        <v>5</v>
      </c>
      <c r="D49" s="1130"/>
      <c r="E49" s="1131"/>
      <c r="F49" s="19">
        <v>4.0599999999999996</v>
      </c>
      <c r="G49" s="20">
        <v>3.11</v>
      </c>
      <c r="H49" s="20">
        <v>0.98</v>
      </c>
      <c r="I49" s="20" t="s">
        <v>533</v>
      </c>
      <c r="J49" s="21" t="s">
        <v>534</v>
      </c>
    </row>
    <row r="50" spans="2:10" x14ac:dyDescent="0.15"/>
  </sheetData>
  <sheetProtection algorithmName="SHA-512" hashValue="9csuMqew7Y0jx7swt3bd4A7W+G+RY0sjkm7auRbvbo7cqk+l/e5XaF0wtV/WLj/hWAhMT6cY73qKb0+12IOjzg==" saltValue="BheW8xCWbXyzWvla5GBj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m3e.258903</cp:lastModifiedBy>
  <cp:lastPrinted>2026-03-06T03:57:30Z</cp:lastPrinted>
  <dcterms:created xsi:type="dcterms:W3CDTF">2026-02-23T04:07:12Z</dcterms:created>
  <dcterms:modified xsi:type="dcterms:W3CDTF">2026-03-06T03:57:50Z</dcterms:modified>
  <cp:category/>
</cp:coreProperties>
</file>