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v01.kmf.localnet\上下水道班\公営企業に係る「経営比較分析表」\R5\経営比較分析表\簡水\【経営比較分析表】2022_014605_47_010\"/>
    </mc:Choice>
  </mc:AlternateContent>
  <workbookProtection workbookAlgorithmName="SHA-512" workbookHashValue="QhU1gHG7JIZ38lgoH7EMn0u7M9Wh6Ht95AYuC89psMoOeyWW0OssUBB6eLbvU0LhFGyiXtpPxBOv0bLRO0d/TQ==" workbookSaltValue="jUsYo8iT6hCvXzcyT48svQ==" workbookSpinCount="100000" lockStructure="1"/>
  <bookViews>
    <workbookView xWindow="0" yWindow="0" windowWidth="24000" windowHeight="838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<sst xmlns="http://schemas.openxmlformats.org/spreadsheetml/2006/main" count="233" uniqueCount="120">
  <si>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</si>
  <si>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</si>
  <si>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</si>
  <si>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</si>
  <si>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</si>
  <si>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</si>
  <si>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</si>
  <si>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</si>
  <si>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</si>
  <si>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</si>
  <si>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</si>
  <si>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</si>
  <si>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</si>
  <si>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</si>
  <si>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</si>
  <si>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</si>
  <si>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</si>
  <si>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</si>
  <si>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</si>
  <si>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</si>
  <si>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</si>
  <si>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</si>
  <si>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</si>
  <si>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</si>
  <si>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</si>
  <si>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</si>
  <si>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</si>
  <si>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</si>
  <si>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</si>
  <si>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</si>
  <si>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</si>
  <si>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</si>
  <si>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</si>
  <si>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</si>
  <si>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</si>
  <si>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</si>
  <si>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</si>
  <si>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</si>
  <si>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</si>
  <si>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</si>
  <si>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</si>
  <si>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</si>
  <si>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</si>
  <si>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</si>
  <si>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</si>
  <si>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</si>
  <si>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</si>
  <si>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</si>
  <si>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</si>
  <si>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</si>
  <si>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</si>
  <si>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</si>
  <si>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</si>
  <si>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</si>
  <si>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</si>
  <si>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</si>
  <si>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</si>
  <si>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</si>
  <si>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</si>
  <si>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</si>
  <si>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</si>
  <si>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</si>
  <si>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</si>
  <si>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</si>
  <si>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</si>
  <si>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</si>
  <si>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</si>
  <si>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</si>
  <si>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</si>
  <si>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</si>
  <si>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</si>
  <si>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</si>
  <si>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</si>
  <si>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</si>
  <si>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</si>
  <si>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</si>
  <si>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</si>
  <si>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</si>
  <si>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</si>
  <si>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</si>
  <si>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</si>
  <si>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</si>
  <si>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</si>
  <si>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</si>
  <si>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</si>
  <si>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</si>
  <si>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</si>
  <si>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</si>
  <si>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</si>
  <si>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</si>
  <si>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</si>
  <si>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</si>
  <si>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</si>
  <si>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</si>
  <si>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</si>
  <si>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</si>
  <si>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</si>
  <si>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上富良野町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</si>
  <si>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</si>
  <si>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</si>
  <si>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</si>
  <si>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</si>
  <si>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</si>
  <si>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</si>
  <si>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</si>
  <si>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</si>
  <si>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</si>
  <si>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</si>
  <si>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</si>
  <si>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</si>
  <si>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</si>
  <si>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</si>
  <si>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</si>
  <si>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</si>
  <si>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</si>
  <si>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</si>
  <si>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</si>
  <si>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現状の結果としては、有収率を除く各指標は低水準であり、収支不足分を一般会計繰入金に依存していることから、経営の健全性・効率性が確保されているとはいえない状況にあります。
　今後は、給水人口の減少や節水意識の高揚により、水道料金収入が減少する中で更なる経費節減に努めるとともに、適正な水道料金収入の確保などの対策を講じる必要があります。
　また、地理的な特殊性があるものの、施設の効率性も低水準にあることから、将来人口を踏まえた水需要の動向に注視しながら施設規模の見直しや老朽施設の更新等の検討を行い、計画的で効率的な経営に努めていく必要があります。</t>
    <phoneticPr fontId="4"/>
  </si>
  <si>
    <t>管路更新は他事業が起因し工事となる以外は実施しておりません。
　今後も法定耐用年数を経過した資産は年々増加となるため、対象資産の管路の更新計画を策定し、施設の健全化を進める必要があります。　</t>
    <rPh sb="12" eb="14">
      <t>コウジ</t>
    </rPh>
    <rPh sb="20" eb="22">
      <t>ジッシ</t>
    </rPh>
    <rPh sb="32" eb="34">
      <t>コンゴ</t>
    </rPh>
    <rPh sb="49" eb="51">
      <t>ネンネン</t>
    </rPh>
    <rPh sb="51" eb="53">
      <t>ゾウカ</t>
    </rPh>
    <phoneticPr fontId="4"/>
  </si>
  <si>
    <t>　給水収益や一般会計からの繰入金等の総収益で、総費用と地方債償還金をどの程度賄えているかを表す「収益的収支比率」は、高料金対策に要する経費の基準内繰入増加のため、前年度から10.9％ほど減少し、全国平均の比較でも低い状況にあります。
　給水収益に対する企業債残高の割合で債務の規模を表す「企業債残高対給水収益比率」は、 全国平均で約2.9倍、類似団体では約2.5倍と高い水準にあり、近年は横ばいで推移してます。要因としては、
起債償還額及び給水収益が前年度比較でほぼ同額であるためです。
　給水収益で、どの程度給水費用を賄えているかを表す「料金回収率」は、全国平均との差が25％、類似団体との差は約12％となり、料金水準としては低い状況にあります。急激な人口減はありませんが、料金の増収はないため、料金回収率は横ばいとなっています。有収水量1㎥当たりの費用を表す「給水原価」も、ここ数年ほぼ同じ水準で推移しておりますが全国平均で2.2倍、類似団体の約1.6倍と高い水準となっています。要因は費用に対し有収水量の増加がないため、横ばいとなっています。
　施設の利用状況や適正規模を表す「施設利用率」は、ここ数年横ばいで推移しております。人口減少に伴い配水量の減少により、施設利用率40％前後と低いことから、適切な施設規模の把握が必要であります。
　施設の稼働率が収益に繋がっているかを表す「有収率」は、全国平均や類似団体と比較しても供給の効率性は高い水準を維持しており、施設の健全性が保たれているといえます。</t>
    <rPh sb="93" eb="95">
      <t>ゲンショウ</t>
    </rPh>
    <rPh sb="106" eb="107">
      <t>ヒク</t>
    </rPh>
    <rPh sb="108" eb="110">
      <t>ジョウキョウ</t>
    </rPh>
    <rPh sb="284" eb="285">
      <t>サ</t>
    </rPh>
    <rPh sb="296" eb="297">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</si>
</sst>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1.38</c:v>
                </c:pt>
                <c:pt idx="1">
                  <c:v>1.3</c:v>
                </c:pt>
                <c:pt idx="2">
                  <c:v>0.02</c:v>
                </c:pt>
                <c:pt idx="3" formatCode="#,##0.00;&quot;△&quot;#,##0.00">
                  <c:v>0</c:v>
                </c:pt>
                <c:pt idx="4" formatCode="#,##0.00;&quot;△&quot;#,##0.00">
                  <c:v>0</c:v>
                </c:pt>
              </c:numCache>
            </c:numRef>
          </c:val>
          <c:extLst>
            <c:ext xmlns:c16="http://schemas.microsoft.com/office/drawing/2014/chart" uri="{C3380CC4-5D6E-409C-BE32-E72D297353CC}">
              <c16:uniqueId val="{00000000-77C1-4939-802E-C32C5EAB69B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77C1-4939-802E-C32C5EAB69B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41.95</c:v>
                </c:pt>
                <c:pt idx="1">
                  <c:v>45.06</c:v>
                </c:pt>
                <c:pt idx="2">
                  <c:v>41.08</c:v>
                </c:pt>
                <c:pt idx="3">
                  <c:v>41.93</c:v>
                </c:pt>
                <c:pt idx="4">
                  <c:v>41.19</c:v>
                </c:pt>
              </c:numCache>
            </c:numRef>
          </c:val>
          <c:extLst>
            <c:ext xmlns:c16="http://schemas.microsoft.com/office/drawing/2014/chart" uri="{C3380CC4-5D6E-409C-BE32-E72D297353CC}">
              <c16:uniqueId val="{00000000-5298-43D7-98FD-DD1187541B1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5298-43D7-98FD-DD1187541B1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83.22</c:v>
                </c:pt>
                <c:pt idx="1">
                  <c:v>79.900000000000006</c:v>
                </c:pt>
                <c:pt idx="2">
                  <c:v>83.87</c:v>
                </c:pt>
                <c:pt idx="3">
                  <c:v>84.02</c:v>
                </c:pt>
                <c:pt idx="4">
                  <c:v>85.02</c:v>
                </c:pt>
              </c:numCache>
            </c:numRef>
          </c:val>
          <c:extLst>
            <c:ext xmlns:c16="http://schemas.microsoft.com/office/drawing/2014/chart" uri="{C3380CC4-5D6E-409C-BE32-E72D297353CC}">
              <c16:uniqueId val="{00000000-1235-403B-AE6F-C4D671901A8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1235-403B-AE6F-C4D671901A8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42.29</c:v>
                </c:pt>
                <c:pt idx="1">
                  <c:v>42.5</c:v>
                </c:pt>
                <c:pt idx="2">
                  <c:v>62.56</c:v>
                </c:pt>
                <c:pt idx="3">
                  <c:v>77.959999999999994</c:v>
                </c:pt>
                <c:pt idx="4">
                  <c:v>67.06</c:v>
                </c:pt>
              </c:numCache>
            </c:numRef>
          </c:val>
          <c:extLst>
            <c:ext xmlns:c16="http://schemas.microsoft.com/office/drawing/2014/chart" uri="{C3380CC4-5D6E-409C-BE32-E72D297353CC}">
              <c16:uniqueId val="{00000000-4F5B-492A-BFE3-74EC72F22D6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4F5B-492A-BFE3-74EC72F22D6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8-458A-B2B5-B41B44A20D4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8-458A-B2B5-B41B44A20D4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FB-46AC-834C-7878BED1661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B-46AC-834C-7878BED1661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1-4637-AC02-A49E809D2B6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1-4637-AC02-A49E809D2B6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75-44A1-8C7D-02DD2756831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75-44A1-8C7D-02DD2756831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3281.53</c:v>
                </c:pt>
                <c:pt idx="1">
                  <c:v>3014.3</c:v>
                </c:pt>
                <c:pt idx="2">
                  <c:v>3244.01</c:v>
                </c:pt>
                <c:pt idx="3">
                  <c:v>3027.62</c:v>
                </c:pt>
                <c:pt idx="4">
                  <c:v>2850.19</c:v>
                </c:pt>
              </c:numCache>
            </c:numRef>
          </c:val>
          <c:extLst>
            <c:ext xmlns:c16="http://schemas.microsoft.com/office/drawing/2014/chart" uri="{C3380CC4-5D6E-409C-BE32-E72D297353CC}">
              <c16:uniqueId val="{00000000-4593-42D8-93B7-6C39A10FD32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4593-42D8-93B7-6C39A10FD32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25.89</c:v>
                </c:pt>
                <c:pt idx="1">
                  <c:v>26.46</c:v>
                </c:pt>
                <c:pt idx="2">
                  <c:v>24.25</c:v>
                </c:pt>
                <c:pt idx="3">
                  <c:v>25.51</c:v>
                </c:pt>
                <c:pt idx="4">
                  <c:v>25.66</c:v>
                </c:pt>
              </c:numCache>
            </c:numRef>
          </c:val>
          <c:extLst>
            <c:ext xmlns:c16="http://schemas.microsoft.com/office/drawing/2014/chart" uri="{C3380CC4-5D6E-409C-BE32-E72D297353CC}">
              <c16:uniqueId val="{00000000-2CD6-4FF5-9F60-C80F124DDF5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CD6-4FF5-9F60-C80F124DDF5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685.23</c:v>
                </c:pt>
                <c:pt idx="1">
                  <c:v>672.74</c:v>
                </c:pt>
                <c:pt idx="2">
                  <c:v>740.77</c:v>
                </c:pt>
                <c:pt idx="3">
                  <c:v>702.63</c:v>
                </c:pt>
                <c:pt idx="4">
                  <c:v>698.41</c:v>
                </c:pt>
              </c:numCache>
            </c:numRef>
          </c:val>
          <c:extLst>
            <c:ext xmlns:c16="http://schemas.microsoft.com/office/drawing/2014/chart" uri="{C3380CC4-5D6E-409C-BE32-E72D297353CC}">
              <c16:uniqueId val="{00000000-2265-4FF7-8F02-B0D130886E0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2265-4FF7-8F02-B0D130886E0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0" zoomScale="85" zoomScaleNormal="85"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北海道　上富良野町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10110</v>
      </c>
      <c r="AM8" s="60"/>
      <c r="AN8" s="60"/>
      <c r="AO8" s="60"/>
      <c r="AP8" s="60"/>
      <c r="AQ8" s="60"/>
      <c r="AR8" s="60"/>
      <c r="AS8" s="60"/>
      <c r="AT8" s="36">
        <f>データ!$S$6</f>
        <v>237.1</v>
      </c>
      <c r="AU8" s="36"/>
      <c r="AV8" s="36"/>
      <c r="AW8" s="36"/>
      <c r="AX8" s="36"/>
      <c r="AY8" s="36"/>
      <c r="AZ8" s="36"/>
      <c r="BA8" s="36"/>
      <c r="BB8" s="36">
        <f>データ!$T$6</f>
        <v>42.64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8.0299999999999994</v>
      </c>
      <c r="Q10" s="36"/>
      <c r="R10" s="36"/>
      <c r="S10" s="36"/>
      <c r="T10" s="36"/>
      <c r="U10" s="36"/>
      <c r="V10" s="36"/>
      <c r="W10" s="60">
        <f>データ!$Q$6</f>
        <v>3552</v>
      </c>
      <c r="X10" s="60"/>
      <c r="Y10" s="60"/>
      <c r="Z10" s="60"/>
      <c r="AA10" s="60"/>
      <c r="AB10" s="60"/>
      <c r="AC10" s="60"/>
      <c r="AD10" s="2"/>
      <c r="AE10" s="2"/>
      <c r="AF10" s="2"/>
      <c r="AG10" s="2"/>
      <c r="AH10" s="2"/>
      <c r="AI10" s="2"/>
      <c r="AJ10" s="2"/>
      <c r="AK10" s="2"/>
      <c r="AL10" s="60">
        <f>データ!$U$6</f>
        <v>802</v>
      </c>
      <c r="AM10" s="60"/>
      <c r="AN10" s="60"/>
      <c r="AO10" s="60"/>
      <c r="AP10" s="60"/>
      <c r="AQ10" s="60"/>
      <c r="AR10" s="60"/>
      <c r="AS10" s="60"/>
      <c r="AT10" s="36">
        <f>データ!$V$6</f>
        <v>51.24</v>
      </c>
      <c r="AU10" s="36"/>
      <c r="AV10" s="36"/>
      <c r="AW10" s="36"/>
      <c r="AX10" s="36"/>
      <c r="AY10" s="36"/>
      <c r="AZ10" s="36"/>
      <c r="BA10" s="36"/>
      <c r="BB10" s="36">
        <f>データ!$W$6</f>
        <v>15.65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119</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29.2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118</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43</v>
      </c>
      <c r="O85" s="13" t="str">
        <f>データ!EN6</f>
        <v>【0.52】</v>
      </c>
    </row>
  </sheetData>
  <sheetProtection algorithmName="SHA-512" hashValue="QQozVSvnQY47iuLI/LGwUMFM5loFHmMAQPu+oF5S0v8WS3ETOG43/C64BdmzCV13l+kaZAs/j8Qamvl29Fvbpw==" saltValue="QeEFYmJ2OlaFC2ncNOKpZ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14605</v>
      </c>
      <c r="D6" s="20">
        <f t="shared" si="3"/>
        <v>47</v>
      </c>
      <c r="E6" s="20">
        <f t="shared" si="3"/>
        <v>1</v>
      </c>
      <c r="F6" s="20">
        <f t="shared" si="3"/>
        <v>0</v>
      </c>
      <c r="G6" s="20">
        <f t="shared" si="3"/>
        <v>0</v>
      </c>
      <c r="H6" s="20" t="str">
        <f t="shared" si="3"/>
        <v>北海道　上富良野町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8.0299999999999994</v>
      </c>
      <c r="Q6" s="21">
        <f t="shared" si="3"/>
        <v>3552</v>
      </c>
      <c r="R6" s="21">
        <f t="shared" si="3"/>
        <v>10110</v>
      </c>
      <c r="S6" s="21">
        <f t="shared" si="3"/>
        <v>237.1</v>
      </c>
      <c r="T6" s="21">
        <f t="shared" si="3"/>
        <v>42.64</v>
      </c>
      <c r="U6" s="21">
        <f t="shared" si="3"/>
        <v>802</v>
      </c>
      <c r="V6" s="21">
        <f t="shared" si="3"/>
        <v>51.24</v>
      </c>
      <c r="W6" s="21">
        <f t="shared" si="3"/>
        <v>15.65</v>
      </c>
      <c r="X6" s="22">
        <f>IF(X7="",NA(),X7)</f>
        <v>42.29</v>
      </c>
      <c r="Y6" s="22">
        <f t="shared" ref="Y6:AG6" si="4">IF(Y7="",NA(),Y7)</f>
        <v>42.5</v>
      </c>
      <c r="Z6" s="22">
        <f t="shared" si="4"/>
        <v>62.56</v>
      </c>
      <c r="AA6" s="22">
        <f t="shared" si="4"/>
        <v>77.959999999999994</v>
      </c>
      <c r="AB6" s="22">
        <f t="shared" si="4"/>
        <v>67.06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3281.53</v>
      </c>
      <c r="BF6" s="22">
        <f t="shared" ref="BF6:BN6" si="7">IF(BF7="",NA(),BF7)</f>
        <v>3014.3</v>
      </c>
      <c r="BG6" s="22">
        <f t="shared" si="7"/>
        <v>3244.01</v>
      </c>
      <c r="BH6" s="22">
        <f t="shared" si="7"/>
        <v>3027.62</v>
      </c>
      <c r="BI6" s="22">
        <f t="shared" si="7"/>
        <v>2850.19</v>
      </c>
      <c r="BJ6" s="22">
        <f t="shared" si="7"/>
        <v>1274.21</v>
      </c>
      <c r="BK6" s="22">
        <f t="shared" si="7"/>
        <v>1183.92</v>
      </c>
      <c r="BL6" s="22">
        <f t="shared" si="7"/>
        <v>1128.72</v>
      </c>
      <c r="BM6" s="22">
        <f t="shared" si="7"/>
        <v>1125.25</v>
      </c>
      <c r="BN6" s="22">
        <f t="shared" si="7"/>
        <v>1157.05</v>
      </c>
      <c r="BO6" s="21" t="str">
        <f>IF(BO7="","",IF(BO7="-","【-】","【"&amp;SUBSTITUTE(TEXT(BO7,"#,##0.00"),"-","△")&amp;"】"))</f>
        <v>【982.48】</v>
      </c>
      <c r="BP6" s="22">
        <f>IF(BP7="",NA(),BP7)</f>
        <v>25.89</v>
      </c>
      <c r="BQ6" s="22">
        <f t="shared" ref="BQ6:BY6" si="8">IF(BQ7="",NA(),BQ7)</f>
        <v>26.46</v>
      </c>
      <c r="BR6" s="22">
        <f t="shared" si="8"/>
        <v>24.25</v>
      </c>
      <c r="BS6" s="22">
        <f t="shared" si="8"/>
        <v>25.51</v>
      </c>
      <c r="BT6" s="22">
        <f t="shared" si="8"/>
        <v>25.66</v>
      </c>
      <c r="BU6" s="22">
        <f t="shared" si="8"/>
        <v>41.25</v>
      </c>
      <c r="BV6" s="22">
        <f t="shared" si="8"/>
        <v>42.5</v>
      </c>
      <c r="BW6" s="22">
        <f t="shared" si="8"/>
        <v>41.84</v>
      </c>
      <c r="BX6" s="22">
        <f t="shared" si="8"/>
        <v>41.44</v>
      </c>
      <c r="BY6" s="22">
        <f t="shared" si="8"/>
        <v>37.65</v>
      </c>
      <c r="BZ6" s="21" t="str">
        <f>IF(BZ7="","",IF(BZ7="-","【-】","【"&amp;SUBSTITUTE(TEXT(BZ7,"#,##0.00"),"-","△")&amp;"】"))</f>
        <v>【50.61】</v>
      </c>
      <c r="CA6" s="22">
        <f>IF(CA7="",NA(),CA7)</f>
        <v>685.23</v>
      </c>
      <c r="CB6" s="22">
        <f t="shared" ref="CB6:CJ6" si="9">IF(CB7="",NA(),CB7)</f>
        <v>672.74</v>
      </c>
      <c r="CC6" s="22">
        <f t="shared" si="9"/>
        <v>740.77</v>
      </c>
      <c r="CD6" s="22">
        <f t="shared" si="9"/>
        <v>702.63</v>
      </c>
      <c r="CE6" s="22">
        <f t="shared" si="9"/>
        <v>698.41</v>
      </c>
      <c r="CF6" s="22">
        <f t="shared" si="9"/>
        <v>383.25</v>
      </c>
      <c r="CG6" s="22">
        <f t="shared" si="9"/>
        <v>377.72</v>
      </c>
      <c r="CH6" s="22">
        <f t="shared" si="9"/>
        <v>390.47</v>
      </c>
      <c r="CI6" s="22">
        <f t="shared" si="9"/>
        <v>403.61</v>
      </c>
      <c r="CJ6" s="22">
        <f t="shared" si="9"/>
        <v>442.82</v>
      </c>
      <c r="CK6" s="21" t="str">
        <f>IF(CK7="","",IF(CK7="-","【-】","【"&amp;SUBSTITUTE(TEXT(CK7,"#,##0.00"),"-","△")&amp;"】"))</f>
        <v>【320.83】</v>
      </c>
      <c r="CL6" s="22">
        <f>IF(CL7="",NA(),CL7)</f>
        <v>41.95</v>
      </c>
      <c r="CM6" s="22">
        <f t="shared" ref="CM6:CU6" si="10">IF(CM7="",NA(),CM7)</f>
        <v>45.06</v>
      </c>
      <c r="CN6" s="22">
        <f t="shared" si="10"/>
        <v>41.08</v>
      </c>
      <c r="CO6" s="22">
        <f t="shared" si="10"/>
        <v>41.93</v>
      </c>
      <c r="CP6" s="22">
        <f t="shared" si="10"/>
        <v>41.19</v>
      </c>
      <c r="CQ6" s="22">
        <f t="shared" si="10"/>
        <v>48.26</v>
      </c>
      <c r="CR6" s="22">
        <f t="shared" si="10"/>
        <v>48.01</v>
      </c>
      <c r="CS6" s="22">
        <f t="shared" si="10"/>
        <v>49.08</v>
      </c>
      <c r="CT6" s="22">
        <f t="shared" si="10"/>
        <v>51.46</v>
      </c>
      <c r="CU6" s="22">
        <f t="shared" si="10"/>
        <v>51.84</v>
      </c>
      <c r="CV6" s="21" t="str">
        <f>IF(CV7="","",IF(CV7="-","【-】","【"&amp;SUBSTITUTE(TEXT(CV7,"#,##0.00"),"-","△")&amp;"】"))</f>
        <v>【56.15】</v>
      </c>
      <c r="CW6" s="22">
        <f>IF(CW7="",NA(),CW7)</f>
        <v>83.22</v>
      </c>
      <c r="CX6" s="22">
        <f t="shared" ref="CX6:DF6" si="11">IF(CX7="",NA(),CX7)</f>
        <v>79.900000000000006</v>
      </c>
      <c r="CY6" s="22">
        <f t="shared" si="11"/>
        <v>83.87</v>
      </c>
      <c r="CZ6" s="22">
        <f t="shared" si="11"/>
        <v>84.02</v>
      </c>
      <c r="DA6" s="22">
        <f t="shared" si="11"/>
        <v>85.02</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1.38</v>
      </c>
      <c r="EE6" s="22">
        <f t="shared" ref="EE6:EM6" si="14">IF(EE7="",NA(),EE7)</f>
        <v>1.3</v>
      </c>
      <c r="EF6" s="22">
        <f t="shared" si="14"/>
        <v>0.02</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14605</v>
      </c>
      <c r="D7" s="24">
        <v>47</v>
      </c>
      <c r="E7" s="24">
        <v>1</v>
      </c>
      <c r="F7" s="24">
        <v>0</v>
      </c>
      <c r="G7" s="24">
        <v>0</v>
      </c>
      <c r="H7" s="24" t="s">
        <v>97</v>
      </c>
      <c r="I7" s="24" t="s">
        <v>98</v>
      </c>
      <c r="J7" s="24" t="s">
        <v>99</v>
      </c>
      <c r="K7" s="24" t="s">
        <v>100</v>
      </c>
      <c r="L7" s="24" t="s">
        <v>101</v>
      </c>
      <c r="M7" s="24" t="s">
        <v>102</v>
      </c>
      <c r="N7" s="25" t="s">
        <v>103</v>
      </c>
      <c r="O7" s="25" t="s">
        <v>104</v>
      </c>
      <c r="P7" s="25">
        <v>8.0299999999999994</v>
      </c>
      <c r="Q7" s="25">
        <v>3552</v>
      </c>
      <c r="R7" s="25">
        <v>10110</v>
      </c>
      <c r="S7" s="25">
        <v>237.1</v>
      </c>
      <c r="T7" s="25">
        <v>42.64</v>
      </c>
      <c r="U7" s="25">
        <v>802</v>
      </c>
      <c r="V7" s="25">
        <v>51.24</v>
      </c>
      <c r="W7" s="25">
        <v>15.65</v>
      </c>
      <c r="X7" s="25">
        <v>42.29</v>
      </c>
      <c r="Y7" s="25">
        <v>42.5</v>
      </c>
      <c r="Z7" s="25">
        <v>62.56</v>
      </c>
      <c r="AA7" s="25">
        <v>77.959999999999994</v>
      </c>
      <c r="AB7" s="25">
        <v>67.06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3281.53</v>
      </c>
      <c r="BF7" s="25">
        <v>3014.3</v>
      </c>
      <c r="BG7" s="25">
        <v>3244.01</v>
      </c>
      <c r="BH7" s="25">
        <v>3027.62</v>
      </c>
      <c r="BI7" s="25">
        <v>2850.19</v>
      </c>
      <c r="BJ7" s="25">
        <v>1274.21</v>
      </c>
      <c r="BK7" s="25">
        <v>1183.92</v>
      </c>
      <c r="BL7" s="25">
        <v>1128.72</v>
      </c>
      <c r="BM7" s="25">
        <v>1125.25</v>
      </c>
      <c r="BN7" s="25">
        <v>1157.05</v>
      </c>
      <c r="BO7" s="25">
        <v>982.48</v>
      </c>
      <c r="BP7" s="25">
        <v>25.89</v>
      </c>
      <c r="BQ7" s="25">
        <v>26.46</v>
      </c>
      <c r="BR7" s="25">
        <v>24.25</v>
      </c>
      <c r="BS7" s="25">
        <v>25.51</v>
      </c>
      <c r="BT7" s="25">
        <v>25.66</v>
      </c>
      <c r="BU7" s="25">
        <v>41.25</v>
      </c>
      <c r="BV7" s="25">
        <v>42.5</v>
      </c>
      <c r="BW7" s="25">
        <v>41.84</v>
      </c>
      <c r="BX7" s="25">
        <v>41.44</v>
      </c>
      <c r="BY7" s="25">
        <v>37.65</v>
      </c>
      <c r="BZ7" s="25">
        <v>50.61</v>
      </c>
      <c r="CA7" s="25">
        <v>685.23</v>
      </c>
      <c r="CB7" s="25">
        <v>672.74</v>
      </c>
      <c r="CC7" s="25">
        <v>740.77</v>
      </c>
      <c r="CD7" s="25">
        <v>702.63</v>
      </c>
      <c r="CE7" s="25">
        <v>698.41</v>
      </c>
      <c r="CF7" s="25">
        <v>383.25</v>
      </c>
      <c r="CG7" s="25">
        <v>377.72</v>
      </c>
      <c r="CH7" s="25">
        <v>390.47</v>
      </c>
      <c r="CI7" s="25">
        <v>403.61</v>
      </c>
      <c r="CJ7" s="25">
        <v>442.82</v>
      </c>
      <c r="CK7" s="25">
        <v>320.83</v>
      </c>
      <c r="CL7" s="25">
        <v>41.95</v>
      </c>
      <c r="CM7" s="25">
        <v>45.06</v>
      </c>
      <c r="CN7" s="25">
        <v>41.08</v>
      </c>
      <c r="CO7" s="25">
        <v>41.93</v>
      </c>
      <c r="CP7" s="25">
        <v>41.19</v>
      </c>
      <c r="CQ7" s="25">
        <v>48.26</v>
      </c>
      <c r="CR7" s="25">
        <v>48.01</v>
      </c>
      <c r="CS7" s="25">
        <v>49.08</v>
      </c>
      <c r="CT7" s="25">
        <v>51.46</v>
      </c>
      <c r="CU7" s="25">
        <v>51.84</v>
      </c>
      <c r="CV7" s="25">
        <v>56.15</v>
      </c>
      <c r="CW7" s="25">
        <v>83.22</v>
      </c>
      <c r="CX7" s="25">
        <v>79.900000000000006</v>
      </c>
      <c r="CY7" s="25">
        <v>83.87</v>
      </c>
      <c r="CZ7" s="25">
        <v>84.02</v>
      </c>
      <c r="DA7" s="25">
        <v>85.02</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1.38</v>
      </c>
      <c r="EE7" s="25">
        <v>1.3</v>
      </c>
      <c r="EF7" s="25">
        <v>0.02</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2024-01-31T05:24:03Z</cp:lastPrinted>
  <dcterms:created xsi:type="dcterms:W3CDTF">2023-12-05T01:03:53Z</dcterms:created>
  <dcterms:modified xsi:type="dcterms:W3CDTF">2024-01-31T05:27:39Z</dcterms:modified>
  <cp:category/>
</cp:coreProperties>
</file>