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585" yWindow="60" windowWidth="21330" windowHeight="95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CR102" i="11" l="1"/>
  <c r="AU63" i="11"/>
  <c r="AP63" i="11"/>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l="1"/>
  <c r="BE35" i="9" s="1"/>
</calcChain>
</file>

<file path=xl/sharedStrings.xml><?xml version="1.0" encoding="utf-8"?>
<sst xmlns="http://schemas.openxmlformats.org/spreadsheetml/2006/main" count="1004" uniqueCount="542">
  <si>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</si>
  <si>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</si>
  <si>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</si>
  <si>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</si>
  <si>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</si>
  <si>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</si>
  <si>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</si>
  <si>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</si>
  <si>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</si>
  <si>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</si>
  <si>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</si>
  <si>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</si>
  <si>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</si>
  <si>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</si>
  <si>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</si>
  <si>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</si>
  <si>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</si>
  <si>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</si>
  <si>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</si>
  <si>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</si>
  <si>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</si>
  <si>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</si>
  <si>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</si>
  <si>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</si>
  <si>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</si>
  <si>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</si>
  <si>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</si>
  <si>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</si>
  <si>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</si>
  <si>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</si>
  <si>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</si>
  <si>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</si>
  <si>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</si>
  <si>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</si>
  <si>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</si>
  <si>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</si>
  <si>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</si>
  <si>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</si>
  <si>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</si>
  <si>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</si>
  <si>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</si>
  <si>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</si>
  <si>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</si>
  <si>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</si>
  <si>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</si>
  <si>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</si>
  <si>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</si>
  <si>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</si>
  <si>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</si>
  <si>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</si>
  <si>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</si>
  <si>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</si>
  <si>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</si>
  <si>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</si>
  <si>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</si>
  <si>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</si>
  <si>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</si>
  <si>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</si>
  <si>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</si>
  <si>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</si>
  <si>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</si>
  <si>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</si>
  <si>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</si>
  <si>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</si>
  <si>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</si>
  <si>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</si>
  <si>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</si>
  <si>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</si>
  <si>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</si>
  <si>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</si>
  <si>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</si>
  <si>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</si>
  <si>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</si>
  <si>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</si>
  <si>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</si>
  <si>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</si>
  <si>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</si>
  <si>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</si>
  <si>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</si>
  <si>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</si>
  <si>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</si>
  <si>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</si>
  <si>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上富良野町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</si>
  <si>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</si>
  <si>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</si>
  <si>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</si>
  <si>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</si>
  <si>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</si>
  <si>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</si>
  <si>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</si>
  <si>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</si>
  <si>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</si>
  <si>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</si>
  <si>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</si>
  <si>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</si>
  <si>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</si>
  <si>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</si>
  <si>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</si>
  <si>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</si>
  <si>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</si>
  <si>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</si>
  <si>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</si>
  <si>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</si>
  <si>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</si>
  <si>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</si>
  <si>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</si>
  <si>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</si>
  <si>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</si>
  <si>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</si>
  <si>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</si>
  <si>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</si>
  <si>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</si>
  <si>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</si>
  <si>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</si>
  <si>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</si>
  <si>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</si>
  <si>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</si>
  <si>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</si>
  <si>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</si>
  <si>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</si>
  <si>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</si>
  <si>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</si>
  <si>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</si>
  <si>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</si>
  <si>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</si>
  <si>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</si>
  <si>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</si>
  <si>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</si>
  <si>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</si>
  <si>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</si>
  <si>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</si>
  <si>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</si>
  <si>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</si>
  <si>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</si>
  <si>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</si>
  <si>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</si>
  <si>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</si>
  <si>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</si>
  <si>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</si>
  <si>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</si>
  <si>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</si>
  <si>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</si>
  <si>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</si>
  <si>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</si>
  <si>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</si>
  <si>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</si>
  <si>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</si>
  <si>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</si>
  <si>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</si>
  <si>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</si>
  <si>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</si>
  <si>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</si>
  <si>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</si>
  <si>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</si>
  <si>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</si>
  <si>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</si>
  <si>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</si>
  <si>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</si>
  <si>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</si>
  <si>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</si>
  <si>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</si>
  <si>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</si>
  <si>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</si>
  <si>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</si>
  <si>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</si>
  <si>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</si>
  <si>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</si>
  <si>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</si>
  <si>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</si>
  <si>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</si>
  <si>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</si>
  <si>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</si>
  <si>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</si>
  <si>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</si>
  <si>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</si>
  <si>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</si>
  <si>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</si>
  <si>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</si>
  <si>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</si>
  <si>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</si>
  <si>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</si>
  <si>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</si>
  <si>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</si>
  <si>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</si>
  <si>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</si>
  <si>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</si>
  <si>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</si>
  <si>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</si>
  <si>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</si>
  <si>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</si>
  <si>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</si>
  <si>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</si>
  <si>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</si>
  <si>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</si>
  <si>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</si>
  <si>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</si>
  <si>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北海道上富良野町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</si>
  <si>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</si>
  <si>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</si>
  <si>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</si>
  <si>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</si>
  <si>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</si>
  <si>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</si>
  <si>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</si>
  <si>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</si>
  <si>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</si>
  <si>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</si>
  <si>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</si>
  <si>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</si>
  <si>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</si>
  <si>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</si>
  <si>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</si>
  <si>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</si>
  <si>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</si>
  <si>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</si>
  <si>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</si>
  <si>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</si>
  <si>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</si>
  <si>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</si>
  <si>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</si>
  <si>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</si>
  <si>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</si>
  <si>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</si>
  <si>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</si>
  <si>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</si>
  <si>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</si>
  <si>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</si>
  <si>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</si>
  <si>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</si>
  <si>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</si>
  <si>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</si>
  <si>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</si>
  <si>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</si>
  <si>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</si>
  <si>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</si>
  <si>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</si>
  <si>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</si>
  <si>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</si>
  <si>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</si>
  <si>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</si>
  <si>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</si>
  <si>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</si>
  <si>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</si>
  <si>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</si>
  <si>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</si>
  <si>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</si>
  <si>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</si>
  <si>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</si>
  <si>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</si>
  <si>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</si>
  <si>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</si>
  <si>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</si>
  <si>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</si>
  <si>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</si>
  <si>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</si>
  <si>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</si>
  <si>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</si>
  <si>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</si>
  <si>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</si>
  <si>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</si>
  <si>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</si>
  <si>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</si>
  <si>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</si>
  <si>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</si>
  <si>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</si>
  <si>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</si>
  <si>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</si>
  <si>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</si>
  <si>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</si>
  <si>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</si>
  <si>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</si>
  <si>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</si>
  <si>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</si>
  <si>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</si>
  <si>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</si>
  <si>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</si>
  <si>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</si>
  <si>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</si>
  <si>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</si>
  <si>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</si>
  <si>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</si>
  <si>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</si>
  <si>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</si>
  <si>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</si>
  <si>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</si>
  <si>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</si>
  <si>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</si>
  <si>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</si>
  <si>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</si>
  <si>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</si>
  <si>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</si>
  <si>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</si>
  <si>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</si>
  <si>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</si>
  <si>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</si>
  <si>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</si>
  <si>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</si>
  <si>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</si>
  <si>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</si>
  <si>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</si>
  <si>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</si>
  <si>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</si>
  <si>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</si>
  <si>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</si>
  <si>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</si>
  <si>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</si>
  <si>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</si>
  <si>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</si>
  <si>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</si>
  <si>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</si>
  <si>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</si>
  <si>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</si>
  <si>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</si>
  <si>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</si>
  <si>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</si>
  <si>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</si>
  <si>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</si>
  <si>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</si>
  <si>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</si>
  <si>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</si>
  <si>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</si>
  <si>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</si>
  <si>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</si>
  <si>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</si>
  <si>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</si>
  <si>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</si>
  <si>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</si>
  <si>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</si>
  <si>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</si>
  <si>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</si>
  <si>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</si>
  <si>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</si>
  <si>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</si>
  <si>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</si>
  <si>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</si>
  <si>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</si>
  <si>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</si>
  <si>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</si>
  <si>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</si>
  <si>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</si>
  <si>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</si>
  <si>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</si>
  <si>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</si>
  <si>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</si>
  <si>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</si>
  <si>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</si>
  <si>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北海道上富良野町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</si>
  <si>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</si>
  <si>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</si>
  <si>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</si>
  <si>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</si>
  <si>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</si>
  <si>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</si>
  <si>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</si>
  <si>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</si>
  <si>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</si>
  <si>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</si>
  <si>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</si>
  <si>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</si>
  <si>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</si>
  <si>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</si>
  <si>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</si>
  <si>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</si>
  <si>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</si>
  <si>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</si>
  <si>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</si>
  <si>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</si>
  <si>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</si>
  <si>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</si>
  <si>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</si>
  <si>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</si>
  <si>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</si>
  <si>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</si>
  <si>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</si>
  <si>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</si>
  <si>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</si>
  <si>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</si>
  <si>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</si>
  <si>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</si>
  <si>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</si>
  <si>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</si>
  <si>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</si>
  <si>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</si>
  <si>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ラベンダーハイツ事業特別会計</t>
    <phoneticPr fontId="5"/>
  </si>
  <si>
    <t>病院事業会計</t>
    <phoneticPr fontId="5"/>
  </si>
  <si>
    <t>法適用企業</t>
    <phoneticPr fontId="5"/>
  </si>
  <si>
    <t>水道事業会計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</si>
  <si>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</si>
  <si>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</si>
  <si>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</si>
  <si>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</si>
  <si>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</si>
  <si>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</si>
  <si>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</si>
  <si>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</si>
  <si>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</si>
  <si>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</si>
  <si>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</si>
  <si>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</si>
  <si>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</si>
  <si>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</si>
  <si>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</si>
  <si>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</si>
  <si>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</si>
  <si>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</si>
  <si>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</si>
  <si>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</si>
  <si>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</si>
  <si>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</si>
  <si>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</si>
  <si>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</si>
  <si>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</si>
  <si>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</si>
  <si>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</si>
  <si>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</si>
  <si>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</si>
  <si>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</si>
  <si>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</si>
  <si>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</si>
  <si>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</si>
  <si>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</si>
  <si>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</si>
  <si>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</si>
  <si>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</si>
  <si>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</si>
  <si>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</si>
  <si>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</si>
  <si>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</si>
  <si>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</si>
  <si>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</si>
  <si>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</si>
  <si>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</si>
  <si>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</si>
  <si>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</si>
  <si>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</si>
  <si>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</si>
  <si>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</si>
  <si>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</si>
  <si>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</si>
  <si>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</si>
  <si>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</si>
  <si>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</si>
  <si>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</si>
  <si>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</si>
  <si>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</si>
  <si>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</si>
  <si>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</si>
  <si>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</si>
  <si>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</si>
  <si>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</si>
  <si>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</si>
  <si>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</si>
  <si>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</si>
  <si>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</si>
  <si>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</si>
  <si>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</si>
  <si>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</si>
  <si>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</si>
  <si>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</si>
  <si>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</si>
  <si>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</si>
  <si>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</si>
  <si>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</si>
  <si>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</si>
  <si>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</si>
  <si>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</si>
  <si>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</si>
  <si>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</si>
  <si>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</si>
  <si>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</si>
  <si>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</si>
  <si>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</si>
  <si>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</si>
  <si>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</si>
  <si>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</si>
  <si>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</si>
  <si>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</si>
  <si>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</si>
  <si>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</si>
  <si>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</si>
  <si>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</si>
  <si>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</si>
  <si>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</si>
  <si>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</si>
  <si>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</si>
  <si>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</si>
  <si>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</si>
  <si>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</si>
  <si>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</si>
  <si>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</si>
  <si>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</si>
  <si>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</si>
  <si>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</si>
  <si>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</si>
  <si>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</si>
  <si>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</si>
  <si>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</si>
  <si>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</si>
  <si>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</si>
  <si>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</si>
  <si>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</si>
  <si>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</si>
  <si>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</si>
  <si>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</si>
  <si>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</si>
  <si>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</si>
  <si>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</si>
  <si>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</si>
  <si>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</si>
  <si>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</si>
  <si>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</si>
  <si>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</si>
  <si>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</si>
  <si>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</si>
  <si>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</si>
  <si>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</si>
  <si>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</si>
  <si>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</si>
  <si>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</si>
  <si>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</si>
  <si>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</si>
  <si>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</si>
  <si>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</si>
  <si>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</si>
  <si>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</si>
  <si>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</si>
  <si>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</si>
  <si>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1.99</t>
  </si>
  <si>
    <t>▲ 1.71</t>
  </si>
  <si>
    <t>ラベンダーハイツ事業特別会計</t>
  </si>
  <si>
    <t>▲ 0.44</t>
  </si>
  <si>
    <t>▲ 0.56</t>
  </si>
  <si>
    <t>病院事業会計</t>
  </si>
  <si>
    <t>水道事業会計</t>
  </si>
  <si>
    <t>一般会計</t>
  </si>
  <si>
    <t>国民健康保険特別会計</t>
  </si>
  <si>
    <t>介護保険特別会計</t>
  </si>
  <si>
    <t>公共下水道事業特別会計</t>
  </si>
  <si>
    <t>簡易水道事業特別会計</t>
  </si>
  <si>
    <t>その他会計（赤字）</t>
  </si>
  <si>
    <t>その他会計（黒字）</t>
  </si>
  <si>
    <t>上富良野振興公社</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</si>
</sst>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85973</c:v>
                </c:pt>
                <c:pt idx="1">
                  <c:v>159373</c:v>
                </c:pt>
                <c:pt idx="2">
                  <c:v>282131</c:v>
                </c:pt>
                <c:pt idx="3">
                  <c:v>182791</c:v>
                </c:pt>
                <c:pt idx="4">
                  <c:v>116335</c:v>
                </c:pt>
              </c:numCache>
            </c:numRef>
          </c:val>
          <c:smooth val="0"/>
        </c:ser>
        <c:dLbls>
          <c:showLegendKey val="0"/>
          <c:showVal val="0"/>
          <c:showCatName val="0"/>
          <c:showSerName val="0"/>
          <c:showPercent val="0"/>
          <c:showBubbleSize val="0"/>
        </c:dLbls>
        <c:marker val="1"/>
        <c:smooth val="0"/>
        <c:axId val="129235584"/>
        <c:axId val="126059264"/>
      </c:lineChart>
      <c:catAx>
        <c:axId val="129235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059264"/>
        <c:crosses val="autoZero"/>
        <c:auto val="1"/>
        <c:lblAlgn val="ctr"/>
        <c:lblOffset val="100"/>
        <c:tickLblSkip val="1"/>
        <c:tickMarkSkip val="1"/>
        <c:noMultiLvlLbl val="0"/>
      </c:catAx>
      <c:valAx>
        <c:axId val="12605926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235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2.09</c:v>
                </c:pt>
                <c:pt idx="1">
                  <c:v>2.98</c:v>
                </c:pt>
                <c:pt idx="2">
                  <c:v>6.03</c:v>
                </c:pt>
                <c:pt idx="3">
                  <c:v>6.68</c:v>
                </c:pt>
                <c:pt idx="4">
                  <c:v>5.05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11.37</c:v>
                </c:pt>
                <c:pt idx="1">
                  <c:v>12.09</c:v>
                </c:pt>
                <c:pt idx="2">
                  <c:v>12.35</c:v>
                </c:pt>
                <c:pt idx="3">
                  <c:v>12.28</c:v>
                </c:pt>
                <c:pt idx="4">
                  <c:v>12.43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5968256"/>
        <c:axId val="135970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-1.99</c:v>
                </c:pt>
                <c:pt idx="1">
                  <c:v>1.6</c:v>
                </c:pt>
                <c:pt idx="2">
                  <c:v>3</c:v>
                </c:pt>
                <c:pt idx="3">
                  <c:v>0.69</c:v>
                </c:pt>
                <c:pt idx="4">
                  <c:v>-1.71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5968256"/>
        <c:axId val="135970176"/>
      </c:lineChart>
      <c:catAx>
        <c:axId val="13596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970176"/>
        <c:crosses val="autoZero"/>
        <c:auto val="1"/>
        <c:lblAlgn val="ctr"/>
        <c:lblOffset val="100"/>
        <c:tickLblSkip val="1"/>
        <c:tickMarkSkip val="1"/>
        <c:noMultiLvlLbl val="0"/>
      </c:catAx>
      <c:valAx>
        <c:axId val="13597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6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0.35</c:v>
                </c:pt>
                <c:pt idx="4">
                  <c:v>#N/A</c:v>
                </c:pt>
                <c:pt idx="5">
                  <c:v>0.4</c:v>
                </c:pt>
                <c:pt idx="6">
                  <c:v>#N/A</c:v>
                </c:pt>
                <c:pt idx="7">
                  <c:v>0.54</c:v>
                </c:pt>
                <c:pt idx="8">
                  <c:v>#N/A</c:v>
                </c:pt>
                <c:pt idx="9">
                  <c:v>0.41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1.1399999999999999</c:v>
                </c:pt>
                <c:pt idx="2">
                  <c:v>#N/A</c:v>
                </c:pt>
                <c:pt idx="3">
                  <c:v>0.02</c:v>
                </c:pt>
                <c:pt idx="4">
                  <c:v>#N/A</c:v>
                </c:pt>
                <c:pt idx="5">
                  <c:v>0.26</c:v>
                </c:pt>
                <c:pt idx="6">
                  <c:v>#N/A</c:v>
                </c:pt>
                <c:pt idx="7">
                  <c:v>0.48</c:v>
                </c:pt>
                <c:pt idx="8">
                  <c:v>#N/A</c:v>
                </c:pt>
                <c:pt idx="9">
                  <c:v>2.62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2.09</c:v>
                </c:pt>
                <c:pt idx="2">
                  <c:v>#N/A</c:v>
                </c:pt>
                <c:pt idx="3">
                  <c:v>2.98</c:v>
                </c:pt>
                <c:pt idx="4">
                  <c:v>#N/A</c:v>
                </c:pt>
                <c:pt idx="5">
                  <c:v>6.02</c:v>
                </c:pt>
                <c:pt idx="6">
                  <c:v>#N/A</c:v>
                </c:pt>
                <c:pt idx="7">
                  <c:v>6.67</c:v>
                </c:pt>
                <c:pt idx="8">
                  <c:v>#N/A</c:v>
                </c:pt>
                <c:pt idx="9">
                  <c:v>5.04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5.49</c:v>
                </c:pt>
                <c:pt idx="2">
                  <c:v>#N/A</c:v>
                </c:pt>
                <c:pt idx="3">
                  <c:v>5.89</c:v>
                </c:pt>
                <c:pt idx="4">
                  <c:v>#N/A</c:v>
                </c:pt>
                <c:pt idx="5">
                  <c:v>6.41</c:v>
                </c:pt>
                <c:pt idx="6">
                  <c:v>#N/A</c:v>
                </c:pt>
                <c:pt idx="7">
                  <c:v>6.76</c:v>
                </c:pt>
                <c:pt idx="8">
                  <c:v>#N/A</c:v>
                </c:pt>
                <c:pt idx="9">
                  <c:v>7.07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7.74</c:v>
                </c:pt>
                <c:pt idx="2">
                  <c:v>#N/A</c:v>
                </c:pt>
                <c:pt idx="3">
                  <c:v>8.02</c:v>
                </c:pt>
                <c:pt idx="4">
                  <c:v>#N/A</c:v>
                </c:pt>
                <c:pt idx="5">
                  <c:v>7.73</c:v>
                </c:pt>
                <c:pt idx="6">
                  <c:v>#N/A</c:v>
                </c:pt>
                <c:pt idx="7">
                  <c:v>7.62</c:v>
                </c:pt>
                <c:pt idx="8">
                  <c:v>#N/A</c:v>
                </c:pt>
                <c:pt idx="9">
                  <c:v>7.71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ラベンダーハイツ事業特別会計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0.39</c:v>
                </c:pt>
                <c:pt idx="2">
                  <c:v>#N/A</c:v>
                </c:pt>
                <c:pt idx="3">
                  <c:v>0.35</c:v>
                </c:pt>
                <c:pt idx="4">
                  <c:v>#N/A</c:v>
                </c:pt>
                <c:pt idx="5">
                  <c:v>0.11</c:v>
                </c:pt>
                <c:pt idx="6">
                  <c:v>0.44</c:v>
                </c:pt>
                <c:pt idx="7">
                  <c:v>#N/A</c:v>
                </c:pt>
                <c:pt idx="8">
                  <c:v>0.56000000000000005</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6797184"/>
        <c:axId val="136803072"/>
      </c:barChart>
      <c:catAx>
        <c:axId val="13679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803072"/>
        <c:crosses val="autoZero"/>
        <c:auto val="1"/>
        <c:lblAlgn val="ctr"/>
        <c:lblOffset val="100"/>
        <c:tickLblSkip val="1"/>
        <c:tickMarkSkip val="1"/>
        <c:noMultiLvlLbl val="0"/>
      </c:catAx>
      <c:valAx>
        <c:axId val="136803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97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701</c:v>
                </c:pt>
                <c:pt idx="5">
                  <c:v>689</c:v>
                </c:pt>
                <c:pt idx="8">
                  <c:v>705</c:v>
                </c:pt>
                <c:pt idx="11">
                  <c:v>690</c:v>
                </c:pt>
                <c:pt idx="14">
                  <c:v>701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131</c:v>
                </c:pt>
                <c:pt idx="3">
                  <c:v>168</c:v>
                </c:pt>
                <c:pt idx="6">
                  <c:v>125</c:v>
                </c:pt>
                <c:pt idx="9">
                  <c:v>124</c:v>
                </c:pt>
                <c:pt idx="12">
                  <c:v>122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64</c:v>
                </c:pt>
                <c:pt idx="3">
                  <c:v>63</c:v>
                </c:pt>
                <c:pt idx="6">
                  <c:v>57</c:v>
                </c:pt>
                <c:pt idx="9">
                  <c:v>54</c:v>
                </c:pt>
                <c:pt idx="12">
                  <c:v>48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151</c:v>
                </c:pt>
                <c:pt idx="3">
                  <c:v>161</c:v>
                </c:pt>
                <c:pt idx="6">
                  <c:v>169</c:v>
                </c:pt>
                <c:pt idx="9">
                  <c:v>163</c:v>
                </c:pt>
                <c:pt idx="12">
                  <c:v>169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932</c:v>
                </c:pt>
                <c:pt idx="3">
                  <c:v>894</c:v>
                </c:pt>
                <c:pt idx="6">
                  <c:v>755</c:v>
                </c:pt>
                <c:pt idx="9">
                  <c:v>751</c:v>
                </c:pt>
                <c:pt idx="12">
                  <c:v>738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6495104"/>
        <c:axId val="136497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577</c:v>
                </c:pt>
                <c:pt idx="2">
                  <c:v>#N/A</c:v>
                </c:pt>
                <c:pt idx="3">
                  <c:v>#N/A</c:v>
                </c:pt>
                <c:pt idx="4">
                  <c:v>597</c:v>
                </c:pt>
                <c:pt idx="5">
                  <c:v>#N/A</c:v>
                </c:pt>
                <c:pt idx="6">
                  <c:v>#N/A</c:v>
                </c:pt>
                <c:pt idx="7">
                  <c:v>401</c:v>
                </c:pt>
                <c:pt idx="8">
                  <c:v>#N/A</c:v>
                </c:pt>
                <c:pt idx="9">
                  <c:v>#N/A</c:v>
                </c:pt>
                <c:pt idx="10">
                  <c:v>402</c:v>
                </c:pt>
                <c:pt idx="11">
                  <c:v>#N/A</c:v>
                </c:pt>
                <c:pt idx="12">
                  <c:v>#N/A</c:v>
                </c:pt>
                <c:pt idx="13">
                  <c:v>376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6495104"/>
        <c:axId val="136497024"/>
      </c:lineChart>
      <c:catAx>
        <c:axId val="13649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497024"/>
        <c:crosses val="autoZero"/>
        <c:auto val="1"/>
        <c:lblAlgn val="ctr"/>
        <c:lblOffset val="100"/>
        <c:tickLblSkip val="1"/>
        <c:tickMarkSkip val="1"/>
        <c:noMultiLvlLbl val="0"/>
      </c:catAx>
      <c:valAx>
        <c:axId val="13649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9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6373</c:v>
                </c:pt>
                <c:pt idx="5">
                  <c:v>6348</c:v>
                </c:pt>
                <c:pt idx="8">
                  <c:v>6551</c:v>
                </c:pt>
                <c:pt idx="11">
                  <c:v>6493</c:v>
                </c:pt>
                <c:pt idx="14">
                  <c:v>6240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756</c:v>
                </c:pt>
                <c:pt idx="5">
                  <c:v>733</c:v>
                </c:pt>
                <c:pt idx="8">
                  <c:v>736</c:v>
                </c:pt>
                <c:pt idx="11">
                  <c:v>874</c:v>
                </c:pt>
                <c:pt idx="14">
                  <c:v>838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2318</c:v>
                </c:pt>
                <c:pt idx="5">
                  <c:v>2291</c:v>
                </c:pt>
                <c:pt idx="8">
                  <c:v>2242</c:v>
                </c:pt>
                <c:pt idx="11">
                  <c:v>2325</c:v>
                </c:pt>
                <c:pt idx="14">
                  <c:v>2354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1336</c:v>
                </c:pt>
                <c:pt idx="3">
                  <c:v>1246</c:v>
                </c:pt>
                <c:pt idx="6">
                  <c:v>1129</c:v>
                </c:pt>
                <c:pt idx="9">
                  <c:v>1060</c:v>
                </c:pt>
                <c:pt idx="12">
                  <c:v>1070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243</c:v>
                </c:pt>
                <c:pt idx="3">
                  <c:v>187</c:v>
                </c:pt>
                <c:pt idx="6">
                  <c:v>200</c:v>
                </c:pt>
                <c:pt idx="9">
                  <c:v>150</c:v>
                </c:pt>
                <c:pt idx="12">
                  <c:v>109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2353</c:v>
                </c:pt>
                <c:pt idx="3">
                  <c:v>2345</c:v>
                </c:pt>
                <c:pt idx="6">
                  <c:v>2350</c:v>
                </c:pt>
                <c:pt idx="9">
                  <c:v>2237</c:v>
                </c:pt>
                <c:pt idx="12">
                  <c:v>2151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659</c:v>
                </c:pt>
                <c:pt idx="3">
                  <c:v>491</c:v>
                </c:pt>
                <c:pt idx="6">
                  <c:v>365</c:v>
                </c:pt>
                <c:pt idx="9">
                  <c:v>241</c:v>
                </c:pt>
                <c:pt idx="12">
                  <c:v>119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7200</c:v>
                </c:pt>
                <c:pt idx="3">
                  <c:v>7194</c:v>
                </c:pt>
                <c:pt idx="6">
                  <c:v>7952</c:v>
                </c:pt>
                <c:pt idx="9">
                  <c:v>8172</c:v>
                </c:pt>
                <c:pt idx="12">
                  <c:v>8407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6379008"/>
        <c:axId val="137126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2344</c:v>
                </c:pt>
                <c:pt idx="2">
                  <c:v>#N/A</c:v>
                </c:pt>
                <c:pt idx="3">
                  <c:v>#N/A</c:v>
                </c:pt>
                <c:pt idx="4">
                  <c:v>2092</c:v>
                </c:pt>
                <c:pt idx="5">
                  <c:v>#N/A</c:v>
                </c:pt>
                <c:pt idx="6">
                  <c:v>#N/A</c:v>
                </c:pt>
                <c:pt idx="7">
                  <c:v>2468</c:v>
                </c:pt>
                <c:pt idx="8">
                  <c:v>#N/A</c:v>
                </c:pt>
                <c:pt idx="9">
                  <c:v>#N/A</c:v>
                </c:pt>
                <c:pt idx="10">
                  <c:v>2168</c:v>
                </c:pt>
                <c:pt idx="11">
                  <c:v>#N/A</c:v>
                </c:pt>
                <c:pt idx="12">
                  <c:v>#N/A</c:v>
                </c:pt>
                <c:pt idx="13">
                  <c:v>2424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6379008"/>
        <c:axId val="137126656"/>
      </c:lineChart>
      <c:catAx>
        <c:axId val="1363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126656"/>
        <c:crosses val="autoZero"/>
        <c:auto val="1"/>
        <c:lblAlgn val="ctr"/>
        <c:lblOffset val="100"/>
        <c:tickLblSkip val="1"/>
        <c:tickMarkSkip val="1"/>
        <c:noMultiLvlLbl val="0"/>
      </c:catAx>
      <c:valAx>
        <c:axId val="13712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7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■元利償還金・・・一般会計、企業会計における元利償還金が減少して推移している。</a:t>
          </a:r>
          <a:r>
            <a:rPr lang="ja-JP" altLang="ja-JP" sz="1100">
              <a:solidFill>
                <a:schemeClr val="dk1"/>
              </a:solidFill>
              <a:effectLst/>
              <a:latin typeface="+mn-lt"/>
              <a:ea typeface="+mn-ea"/>
              <a:cs typeface="+mn-cs"/>
            </a:rPr>
            <a:t>近年の投資的事業抑制による起債発行額の抑制と、過去に発行した大規模起債の償還完了に伴い、減少傾向にあるが、大型公共整備事業の実施により今後緩やかに上昇する見込みである。</a:t>
          </a:r>
          <a:endParaRPr lang="ja-JP" altLang="ja-JP" sz="1050">
            <a:effectLst/>
          </a:endParaRPr>
        </a:p>
        <a:p>
          <a:pPr rtl="0" eaLnBrk="1" fontAlgn="auto" latinLnBrk="0" hangingPunct="1"/>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公営企業債の元利償還金に対する繰入・・・近年の起債発行抑制や償還完了等による公営企業債の元利償還金の減少に伴いほぼ横ばい傾向で推移している。</a:t>
          </a:r>
          <a:endParaRPr lang="ja-JP" altLang="ja-JP" sz="105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■組合等が起こした地方債の元利償還金に対する負担金等・・・減少傾向で推移している。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■債務負担行為に基づく支出額・・・減少傾向で推移している。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■算入公債費等・・・算入公債費等についてはほぼ同水準で推移している。</a:t>
          </a:r>
          <a:endParaRPr lang="ja-JP" altLang="ja-JP" sz="1050">
            <a:effectLst/>
          </a:endParaRPr>
        </a:p>
        <a:p>
          <a:pPr rtl="0" eaLnBrk="1" fontAlgn="auto" latinLnBrk="0" hangingPunct="1"/>
          <a:r>
            <a:rPr lang="ja-JP" altLang="ja-JP" sz="1100" b="0" i="0" baseline="0">
              <a:solidFill>
                <a:schemeClr val="dk1"/>
              </a:solidFill>
              <a:effectLst/>
              <a:latin typeface="+mn-lt"/>
              <a:ea typeface="+mn-ea"/>
              <a:cs typeface="+mn-cs"/>
            </a:rPr>
            <a:t>■実質公債費比率の分子・・・上記等の要因により減少傾向で推移している。</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■一般会計等に係る地方債の現在高・・・起債の新規発行を抑制してきたが、</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年度からの学校建替えや公営住宅などの</a:t>
          </a:r>
          <a:r>
            <a:rPr lang="ja-JP" altLang="ja-JP" sz="1100">
              <a:solidFill>
                <a:schemeClr val="dk1"/>
              </a:solidFill>
              <a:effectLst/>
              <a:latin typeface="+mn-lt"/>
              <a:ea typeface="+mn-ea"/>
              <a:cs typeface="+mn-cs"/>
            </a:rPr>
            <a:t>大型公共整備事業の実施により上昇してきている。</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■債務負担行為に基づく支出予定額・・・近年、新たな事業を行っていないことから年々減少している。</a:t>
          </a:r>
          <a:endParaRPr lang="ja-JP" altLang="ja-JP" sz="1100">
            <a:effectLst/>
          </a:endParaRPr>
        </a:p>
        <a:p>
          <a:pPr rtl="0"/>
          <a:r>
            <a:rPr lang="ja-JP" altLang="ja-JP" sz="1100" b="0" i="0" baseline="0">
              <a:solidFill>
                <a:schemeClr val="dk1"/>
              </a:solidFill>
              <a:effectLst/>
              <a:latin typeface="+mn-lt"/>
              <a:ea typeface="+mn-ea"/>
              <a:cs typeface="+mn-cs"/>
            </a:rPr>
            <a:t>■公営企業債の元利償還金に対する繰入金・・・下水道事業特別会計などの影響が大きいが、投資事業等を計画的に行うことにより新規起債発行を抑制するなどして全体で横ばいから微減で推移している。</a:t>
          </a:r>
          <a:endParaRPr lang="ja-JP" altLang="ja-JP" sz="1100">
            <a:effectLst/>
          </a:endParaRPr>
        </a:p>
        <a:p>
          <a:pPr rtl="0"/>
          <a:r>
            <a:rPr lang="ja-JP" altLang="ja-JP" sz="1100" b="0" i="0" baseline="0">
              <a:solidFill>
                <a:schemeClr val="dk1"/>
              </a:solidFill>
              <a:effectLst/>
              <a:latin typeface="+mn-lt"/>
              <a:ea typeface="+mn-ea"/>
              <a:cs typeface="+mn-cs"/>
            </a:rPr>
            <a:t>■組合等負担金等見込額・・・主に富良野広域連合の負担金であり、新たな設備投資等を行わない限り年々微減傾向となっている。</a:t>
          </a:r>
          <a:endParaRPr lang="ja-JP" altLang="ja-JP" sz="1100">
            <a:effectLst/>
          </a:endParaRPr>
        </a:p>
        <a:p>
          <a:pPr rtl="0"/>
          <a:r>
            <a:rPr lang="ja-JP" altLang="ja-JP" sz="1100" b="0" i="0" baseline="0">
              <a:solidFill>
                <a:schemeClr val="dk1"/>
              </a:solidFill>
              <a:effectLst/>
              <a:latin typeface="+mn-lt"/>
              <a:ea typeface="+mn-ea"/>
              <a:cs typeface="+mn-cs"/>
            </a:rPr>
            <a:t>■退職手当負担見込額・・・職員適正化計画に基づく職員採用等を行っており、退職者とのバランス等からみてほぼ横ばいで推移している。</a:t>
          </a:r>
          <a:endParaRPr lang="ja-JP" altLang="ja-JP" sz="1100">
            <a:effectLst/>
          </a:endParaRPr>
        </a:p>
        <a:p>
          <a:pPr rtl="0"/>
          <a:r>
            <a:rPr lang="ja-JP" altLang="ja-JP" sz="1100" b="0" i="0" baseline="0">
              <a:solidFill>
                <a:schemeClr val="dk1"/>
              </a:solidFill>
              <a:effectLst/>
              <a:latin typeface="+mn-lt"/>
              <a:ea typeface="+mn-ea"/>
              <a:cs typeface="+mn-cs"/>
            </a:rPr>
            <a:t>■充当可能基金・・予定される大型公共事業に向け積立てを行い、一定の基金残高を保っている。</a:t>
          </a:r>
          <a:endParaRPr lang="ja-JP" altLang="ja-JP" sz="1100">
            <a:effectLst/>
          </a:endParaRPr>
        </a:p>
        <a:p>
          <a:pPr rtl="0"/>
          <a:r>
            <a:rPr lang="ja-JP" altLang="ja-JP" sz="1100" b="0" i="0" baseline="0">
              <a:solidFill>
                <a:schemeClr val="dk1"/>
              </a:solidFill>
              <a:effectLst/>
              <a:latin typeface="+mn-lt"/>
              <a:ea typeface="+mn-ea"/>
              <a:cs typeface="+mn-cs"/>
            </a:rPr>
            <a:t>■充当可能特定歳入・・・町営住宅使用料であり、大規模修繕等の完了により政策空家等が発生するため増減がある。</a:t>
          </a:r>
          <a:endParaRPr lang="ja-JP" altLang="ja-JP" sz="1100">
            <a:effectLst/>
          </a:endParaRPr>
        </a:p>
        <a:p>
          <a:pPr rtl="0"/>
          <a:r>
            <a:rPr lang="ja-JP" altLang="ja-JP" sz="1100" b="0" i="0" baseline="0">
              <a:solidFill>
                <a:schemeClr val="dk1"/>
              </a:solidFill>
              <a:effectLst/>
              <a:latin typeface="+mn-lt"/>
              <a:ea typeface="+mn-ea"/>
              <a:cs typeface="+mn-cs"/>
            </a:rPr>
            <a:t>■基準財政需要額算入見込額・・・起債の新規発行を抑制してきていることから年々減少してきている。</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北海道上富良野町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10,984
10,949
237.10
7,732,498
7,441,138
212,753
4,216,027
8,406,823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本年度も</a:t>
          </a:r>
          <a:r>
            <a:rPr lang="ja-JP" altLang="en-US" sz="1100" b="0" i="0" baseline="0">
              <a:solidFill>
                <a:schemeClr val="dk1"/>
              </a:solidFill>
              <a:effectLst/>
              <a:latin typeface="+mn-lt"/>
              <a:ea typeface="+mn-ea"/>
              <a:cs typeface="+mn-cs"/>
            </a:rPr>
            <a:t>道内の</a:t>
          </a:r>
          <a:r>
            <a:rPr lang="ja-JP" altLang="ja-JP" sz="1100" b="0" i="0" baseline="0">
              <a:solidFill>
                <a:schemeClr val="dk1"/>
              </a:solidFill>
              <a:effectLst/>
              <a:latin typeface="+mn-lt"/>
              <a:ea typeface="+mn-ea"/>
              <a:cs typeface="+mn-cs"/>
            </a:rPr>
            <a:t>類似団体平均と</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ポイント差</a:t>
          </a:r>
          <a:r>
            <a:rPr lang="ja-JP" altLang="ja-JP" sz="1100" b="0" i="0" baseline="0">
              <a:solidFill>
                <a:schemeClr val="dk1"/>
              </a:solidFill>
              <a:effectLst/>
              <a:latin typeface="+mn-lt"/>
              <a:ea typeface="+mn-ea"/>
              <a:cs typeface="+mn-cs"/>
            </a:rPr>
            <a:t>で推移しているが、これは従来から取り組んでいる行財政改革による成果が要因としてあげられる。</a:t>
          </a:r>
          <a:endParaRPr lang="ja-JP" altLang="ja-JP" sz="1400">
            <a:effectLst/>
          </a:endParaRPr>
        </a:p>
        <a:p>
          <a:r>
            <a:rPr lang="ja-JP" altLang="ja-JP" sz="1100" b="0" i="0" baseline="0">
              <a:solidFill>
                <a:schemeClr val="dk1"/>
              </a:solidFill>
              <a:effectLst/>
              <a:latin typeface="+mn-lt"/>
              <a:ea typeface="+mn-ea"/>
              <a:cs typeface="+mn-cs"/>
            </a:rPr>
            <a:t>　集中改革プランに基づき、定員管理・給与の適正化等による歳出削減を達成するなど財政調整のための基金に頼ることのない財政運営に努めてきた。</a:t>
          </a:r>
          <a:endParaRPr lang="ja-JP" altLang="ja-JP" sz="1400">
            <a:effectLst/>
          </a:endParaRPr>
        </a:p>
        <a:p>
          <a:r>
            <a:rPr lang="ja-JP" altLang="ja-JP" sz="1100" b="0" i="0" baseline="0">
              <a:solidFill>
                <a:schemeClr val="dk1"/>
              </a:solidFill>
              <a:effectLst/>
              <a:latin typeface="+mn-lt"/>
              <a:ea typeface="+mn-ea"/>
              <a:cs typeface="+mn-cs"/>
            </a:rPr>
            <a:t>今後についても「町政運営改善プラン」に基づき更なる財政の健全化を図っていく。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152702</xdr:rowOff>
    </xdr:to>
    <xdr:cxnSp macro="">
      <xdr:nvCxnSpPr>
        <xdr:cNvPr id="69" name="直線コネクタ 68"/>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164193</xdr:rowOff>
    </xdr:to>
    <xdr:cxnSp macro="">
      <xdr:nvCxnSpPr>
        <xdr:cNvPr id="72" name="直線コネクタ 71"/>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4233</xdr:rowOff>
    </xdr:to>
    <xdr:cxnSp macro="">
      <xdr:nvCxnSpPr>
        <xdr:cNvPr id="78" name="直線コネクタ 77"/>
        <xdr:cNvCxnSpPr/>
      </xdr:nvCxnSpPr>
      <xdr:spPr>
        <a:xfrm flipV="1">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169229</xdr:rowOff>
    </xdr:from>
    <xdr:ext cx="762000" cy="259045"/>
    <xdr:sp macro="" textlink="">
      <xdr:nvSpPr>
        <xdr:cNvPr id="89"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1" name="テキスト ボックス 90"/>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6" name="円/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effectLst/>
              <a:latin typeface="+mn-lt"/>
              <a:ea typeface="+mn-ea"/>
              <a:cs typeface="+mn-cs"/>
            </a:rPr>
            <a:t>　行財政改革の推進により経常経費の削減に努めてきております。</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扶助費や後期高齢者医療広域連合への負担金の増など増加の要因はありますが、公債費の減により昨年度より</a:t>
          </a:r>
          <a:r>
            <a:rPr lang="en-US" altLang="ja-JP" sz="1100" b="0" i="0" baseline="0">
              <a:solidFill>
                <a:schemeClr val="tx1"/>
              </a:solidFill>
              <a:effectLst/>
              <a:latin typeface="+mn-lt"/>
              <a:ea typeface="+mn-ea"/>
              <a:cs typeface="+mn-cs"/>
            </a:rPr>
            <a:t>2.7</a:t>
          </a:r>
          <a:r>
            <a:rPr lang="ja-JP" altLang="ja-JP" sz="1100" b="0" i="0" baseline="0">
              <a:solidFill>
                <a:schemeClr val="tx1"/>
              </a:solidFill>
              <a:effectLst/>
              <a:latin typeface="+mn-lt"/>
              <a:ea typeface="+mn-ea"/>
              <a:cs typeface="+mn-cs"/>
            </a:rPr>
            <a:t>ポイント減の</a:t>
          </a:r>
          <a:r>
            <a:rPr lang="en-US" altLang="ja-JP" sz="1100" b="0" i="0" baseline="0">
              <a:solidFill>
                <a:schemeClr val="tx1"/>
              </a:solidFill>
              <a:effectLst/>
              <a:latin typeface="+mn-lt"/>
              <a:ea typeface="+mn-ea"/>
              <a:cs typeface="+mn-cs"/>
            </a:rPr>
            <a:t>81.6%</a:t>
          </a:r>
          <a:r>
            <a:rPr lang="ja-JP" altLang="ja-JP" sz="1100" b="0" i="0" baseline="0">
              <a:solidFill>
                <a:schemeClr val="tx1"/>
              </a:solidFill>
              <a:effectLst/>
              <a:latin typeface="+mn-lt"/>
              <a:ea typeface="+mn-ea"/>
              <a:cs typeface="+mn-cs"/>
            </a:rPr>
            <a:t>となっている。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公債費については、投資的事業の抑制などから平成</a:t>
          </a:r>
          <a:r>
            <a:rPr lang="en-US" altLang="ja-JP" sz="1100" b="0" i="0" baseline="0">
              <a:solidFill>
                <a:schemeClr val="tx1"/>
              </a:solidFill>
              <a:effectLst/>
              <a:latin typeface="+mn-lt"/>
              <a:ea typeface="+mn-ea"/>
              <a:cs typeface="+mn-cs"/>
            </a:rPr>
            <a:t>19</a:t>
          </a:r>
          <a:r>
            <a:rPr lang="ja-JP" altLang="ja-JP" sz="1100" b="0" i="0" baseline="0">
              <a:solidFill>
                <a:schemeClr val="tx1"/>
              </a:solidFill>
              <a:effectLst/>
              <a:latin typeface="+mn-lt"/>
              <a:ea typeface="+mn-ea"/>
              <a:cs typeface="+mn-cs"/>
            </a:rPr>
            <a:t>年度をピークに減少してきていたが、学校施設の改修事業や公営住宅建替により今後の公債費増加が見込まれます。</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更なる行財政改革の確実な推進により全ての事務事業について評価し見直しを進めるなど、経常経費の削減に努めていく。</a:t>
          </a:r>
          <a:endParaRPr lang="ja-JP" altLang="ja-JP" sz="14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1016</xdr:rowOff>
    </xdr:from>
    <xdr:to>
      <xdr:col>7</xdr:col>
      <xdr:colOff>152400</xdr:colOff>
      <xdr:row>62</xdr:row>
      <xdr:rowOff>131318</xdr:rowOff>
    </xdr:to>
    <xdr:cxnSp macro="">
      <xdr:nvCxnSpPr>
        <xdr:cNvPr id="130" name="直線コネクタ 129"/>
        <xdr:cNvCxnSpPr/>
      </xdr:nvCxnSpPr>
      <xdr:spPr>
        <a:xfrm flipV="1">
          <a:off x="4114800" y="1063091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63</xdr:row>
      <xdr:rowOff>32258</xdr:rowOff>
    </xdr:to>
    <xdr:cxnSp macro="">
      <xdr:nvCxnSpPr>
        <xdr:cNvPr id="133" name="直線コネクタ 132"/>
        <xdr:cNvCxnSpPr/>
      </xdr:nvCxnSpPr>
      <xdr:spPr>
        <a:xfrm flipV="1">
          <a:off x="3225800" y="107612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32258</xdr:rowOff>
    </xdr:from>
    <xdr:to>
      <xdr:col>4</xdr:col>
      <xdr:colOff>482600</xdr:colOff>
      <xdr:row>63</xdr:row>
      <xdr:rowOff>123952</xdr:rowOff>
    </xdr:to>
    <xdr:cxnSp macro="">
      <xdr:nvCxnSpPr>
        <xdr:cNvPr id="136" name="直線コネクタ 135"/>
        <xdr:cNvCxnSpPr/>
      </xdr:nvCxnSpPr>
      <xdr:spPr>
        <a:xfrm flipV="1">
          <a:off x="2336800" y="108336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63</xdr:row>
      <xdr:rowOff>123952</xdr:rowOff>
    </xdr:to>
    <xdr:cxnSp macro="">
      <xdr:nvCxnSpPr>
        <xdr:cNvPr id="139" name="直線コネクタ 138"/>
        <xdr:cNvCxnSpPr/>
      </xdr:nvCxnSpPr>
      <xdr:spPr>
        <a:xfrm>
          <a:off x="1447800" y="1081913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121666</xdr:rowOff>
    </xdr:from>
    <xdr:to>
      <xdr:col>7</xdr:col>
      <xdr:colOff>203200</xdr:colOff>
      <xdr:row>62</xdr:row>
      <xdr:rowOff>51816</xdr:rowOff>
    </xdr:to>
    <xdr:sp macro="" textlink="">
      <xdr:nvSpPr>
        <xdr:cNvPr id="149" name="円/楕円 148"/>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138193</xdr:rowOff>
    </xdr:from>
    <xdr:ext cx="762000" cy="259045"/>
    <xdr:sp macro="" textlink="">
      <xdr:nvSpPr>
        <xdr:cNvPr id="150"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80518</xdr:rowOff>
    </xdr:from>
    <xdr:to>
      <xdr:col>6</xdr:col>
      <xdr:colOff>50800</xdr:colOff>
      <xdr:row>63</xdr:row>
      <xdr:rowOff>10668</xdr:rowOff>
    </xdr:to>
    <xdr:sp macro="" textlink="">
      <xdr:nvSpPr>
        <xdr:cNvPr id="151" name="円/楕円 150"/>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20845</xdr:rowOff>
    </xdr:from>
    <xdr:ext cx="736600" cy="259045"/>
    <xdr:sp macro="" textlink="">
      <xdr:nvSpPr>
        <xdr:cNvPr id="152" name="テキスト ボックス 151"/>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152908</xdr:rowOff>
    </xdr:from>
    <xdr:to>
      <xdr:col>4</xdr:col>
      <xdr:colOff>533400</xdr:colOff>
      <xdr:row>63</xdr:row>
      <xdr:rowOff>83058</xdr:rowOff>
    </xdr:to>
    <xdr:sp macro="" textlink="">
      <xdr:nvSpPr>
        <xdr:cNvPr id="153" name="円/楕円 152"/>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93235</xdr:rowOff>
    </xdr:from>
    <xdr:ext cx="762000" cy="259045"/>
    <xdr:sp macro="" textlink="">
      <xdr:nvSpPr>
        <xdr:cNvPr id="154" name="テキスト ボックス 153"/>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73152</xdr:rowOff>
    </xdr:from>
    <xdr:to>
      <xdr:col>3</xdr:col>
      <xdr:colOff>330200</xdr:colOff>
      <xdr:row>64</xdr:row>
      <xdr:rowOff>3302</xdr:rowOff>
    </xdr:to>
    <xdr:sp macro="" textlink="">
      <xdr:nvSpPr>
        <xdr:cNvPr id="155" name="円/楕円 154"/>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159529</xdr:rowOff>
    </xdr:from>
    <xdr:ext cx="762000" cy="259045"/>
    <xdr:sp macro="" textlink="">
      <xdr:nvSpPr>
        <xdr:cNvPr id="156" name="テキスト ボックス 155"/>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57" name="円/楕円 156"/>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58" name="テキスト ボックス 157"/>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[172,706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ここ数年、行財政改革の成果により減少、横ばい傾向にある。</a:t>
          </a:r>
          <a:endParaRPr lang="ja-JP" altLang="ja-JP" sz="1400">
            <a:effectLst/>
          </a:endParaRPr>
        </a:p>
        <a:p>
          <a:r>
            <a:rPr lang="ja-JP" altLang="ja-JP" sz="1100" b="0" i="0" baseline="0">
              <a:solidFill>
                <a:schemeClr val="dk1"/>
              </a:solidFill>
              <a:effectLst/>
              <a:latin typeface="+mn-lt"/>
              <a:ea typeface="+mn-ea"/>
              <a:cs typeface="+mn-cs"/>
            </a:rPr>
            <a:t>　今後においても「町政運営改善プラン」に基づき更なる縮減を図っていく。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146738</xdr:rowOff>
    </xdr:from>
    <xdr:to>
      <xdr:col>7</xdr:col>
      <xdr:colOff>152400</xdr:colOff>
      <xdr:row>83</xdr:row>
      <xdr:rowOff>1629</xdr:rowOff>
    </xdr:to>
    <xdr:cxnSp macro="">
      <xdr:nvCxnSpPr>
        <xdr:cNvPr id="191" name="直線コネクタ 190"/>
        <xdr:cNvCxnSpPr/>
      </xdr:nvCxnSpPr>
      <xdr:spPr>
        <a:xfrm>
          <a:off x="4114800" y="14205638"/>
          <a:ext cx="8382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110423</xdr:rowOff>
    </xdr:from>
    <xdr:to>
      <xdr:col>6</xdr:col>
      <xdr:colOff>0</xdr:colOff>
      <xdr:row>82</xdr:row>
      <xdr:rowOff>146738</xdr:rowOff>
    </xdr:to>
    <xdr:cxnSp macro="">
      <xdr:nvCxnSpPr>
        <xdr:cNvPr id="194" name="直線コネクタ 193"/>
        <xdr:cNvCxnSpPr/>
      </xdr:nvCxnSpPr>
      <xdr:spPr>
        <a:xfrm>
          <a:off x="3225800" y="14169323"/>
          <a:ext cx="8890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107624</xdr:rowOff>
    </xdr:from>
    <xdr:to>
      <xdr:col>4</xdr:col>
      <xdr:colOff>482600</xdr:colOff>
      <xdr:row>82</xdr:row>
      <xdr:rowOff>110423</xdr:rowOff>
    </xdr:to>
    <xdr:cxnSp macro="">
      <xdr:nvCxnSpPr>
        <xdr:cNvPr id="197" name="直線コネクタ 196"/>
        <xdr:cNvCxnSpPr/>
      </xdr:nvCxnSpPr>
      <xdr:spPr>
        <a:xfrm>
          <a:off x="2336800" y="14166524"/>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96524</xdr:rowOff>
    </xdr:from>
    <xdr:to>
      <xdr:col>3</xdr:col>
      <xdr:colOff>279400</xdr:colOff>
      <xdr:row>82</xdr:row>
      <xdr:rowOff>107624</xdr:rowOff>
    </xdr:to>
    <xdr:cxnSp macro="">
      <xdr:nvCxnSpPr>
        <xdr:cNvPr id="200" name="直線コネクタ 199"/>
        <xdr:cNvCxnSpPr/>
      </xdr:nvCxnSpPr>
      <xdr:spPr>
        <a:xfrm>
          <a:off x="1447800" y="14155424"/>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122279</xdr:rowOff>
    </xdr:from>
    <xdr:to>
      <xdr:col>7</xdr:col>
      <xdr:colOff>203200</xdr:colOff>
      <xdr:row>83</xdr:row>
      <xdr:rowOff>52429</xdr:rowOff>
    </xdr:to>
    <xdr:sp macro="" textlink="">
      <xdr:nvSpPr>
        <xdr:cNvPr id="210" name="円/楕円 209"/>
        <xdr:cNvSpPr/>
      </xdr:nvSpPr>
      <xdr:spPr>
        <a:xfrm>
          <a:off x="4902200" y="141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94356</xdr:rowOff>
    </xdr:from>
    <xdr:ext cx="762000" cy="259045"/>
    <xdr:sp macro="" textlink="">
      <xdr:nvSpPr>
        <xdr:cNvPr id="211" name="人件費・物件費等の状況該当値テキスト"/>
        <xdr:cNvSpPr txBox="1"/>
      </xdr:nvSpPr>
      <xdr:spPr>
        <a:xfrm>
          <a:off x="5041900" y="141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172,706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95938</xdr:rowOff>
    </xdr:from>
    <xdr:to>
      <xdr:col>6</xdr:col>
      <xdr:colOff>50800</xdr:colOff>
      <xdr:row>83</xdr:row>
      <xdr:rowOff>26088</xdr:rowOff>
    </xdr:to>
    <xdr:sp macro="" textlink="">
      <xdr:nvSpPr>
        <xdr:cNvPr id="212" name="円/楕円 211"/>
        <xdr:cNvSpPr/>
      </xdr:nvSpPr>
      <xdr:spPr>
        <a:xfrm>
          <a:off x="4064000" y="141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10865</xdr:rowOff>
    </xdr:from>
    <xdr:ext cx="736600" cy="259045"/>
    <xdr:sp macro="" textlink="">
      <xdr:nvSpPr>
        <xdr:cNvPr id="213" name="テキスト ボックス 212"/>
        <xdr:cNvSpPr txBox="1"/>
      </xdr:nvSpPr>
      <xdr:spPr>
        <a:xfrm>
          <a:off x="3733800" y="1424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167,248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59623</xdr:rowOff>
    </xdr:from>
    <xdr:to>
      <xdr:col>4</xdr:col>
      <xdr:colOff>533400</xdr:colOff>
      <xdr:row>82</xdr:row>
      <xdr:rowOff>161223</xdr:rowOff>
    </xdr:to>
    <xdr:sp macro="" textlink="">
      <xdr:nvSpPr>
        <xdr:cNvPr id="214" name="円/楕円 213"/>
        <xdr:cNvSpPr/>
      </xdr:nvSpPr>
      <xdr:spPr>
        <a:xfrm>
          <a:off x="3175000" y="141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171400</xdr:rowOff>
    </xdr:from>
    <xdr:ext cx="762000" cy="259045"/>
    <xdr:sp macro="" textlink="">
      <xdr:nvSpPr>
        <xdr:cNvPr id="215" name="テキスト ボックス 214"/>
        <xdr:cNvSpPr txBox="1"/>
      </xdr:nvSpPr>
      <xdr:spPr>
        <a:xfrm>
          <a:off x="2844800" y="138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159,723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56824</xdr:rowOff>
    </xdr:from>
    <xdr:to>
      <xdr:col>3</xdr:col>
      <xdr:colOff>330200</xdr:colOff>
      <xdr:row>82</xdr:row>
      <xdr:rowOff>158424</xdr:rowOff>
    </xdr:to>
    <xdr:sp macro="" textlink="">
      <xdr:nvSpPr>
        <xdr:cNvPr id="216" name="円/楕円 215"/>
        <xdr:cNvSpPr/>
      </xdr:nvSpPr>
      <xdr:spPr>
        <a:xfrm>
          <a:off x="2286000" y="141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143201</xdr:rowOff>
    </xdr:from>
    <xdr:ext cx="762000" cy="259045"/>
    <xdr:sp macro="" textlink="">
      <xdr:nvSpPr>
        <xdr:cNvPr id="217" name="テキスト ボックス 216"/>
        <xdr:cNvSpPr txBox="1"/>
      </xdr:nvSpPr>
      <xdr:spPr>
        <a:xfrm>
          <a:off x="1955800" y="1420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159,143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45724</xdr:rowOff>
    </xdr:from>
    <xdr:to>
      <xdr:col>2</xdr:col>
      <xdr:colOff>127000</xdr:colOff>
      <xdr:row>82</xdr:row>
      <xdr:rowOff>147324</xdr:rowOff>
    </xdr:to>
    <xdr:sp macro="" textlink="">
      <xdr:nvSpPr>
        <xdr:cNvPr id="218" name="円/楕円 217"/>
        <xdr:cNvSpPr/>
      </xdr:nvSpPr>
      <xdr:spPr>
        <a:xfrm>
          <a:off x="1397000" y="141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132101</xdr:rowOff>
    </xdr:from>
    <xdr:ext cx="762000" cy="259045"/>
    <xdr:sp macro="" textlink="">
      <xdr:nvSpPr>
        <xdr:cNvPr id="219" name="テキスト ボックス 218"/>
        <xdr:cNvSpPr txBox="1"/>
      </xdr:nvSpPr>
      <xdr:spPr>
        <a:xfrm>
          <a:off x="1066800" y="141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国おいては東日本大震災に対処する必要性に鑑み時限的に給与の減額支給措置を講じ、その間、町において実施する給与の独自削減については、給与本俸ではなく諸手当の削減と特別職の給与削減であり、ラスパイレス指数に影響を与えないものであるため、指数が上がってい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年度以降は、国の情勢等を勘案しながら、給与費の適正化に努めてきている。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140970</xdr:rowOff>
    </xdr:from>
    <xdr:to>
      <xdr:col>24</xdr:col>
      <xdr:colOff>558800</xdr:colOff>
      <xdr:row>85</xdr:row>
      <xdr:rowOff>104139</xdr:rowOff>
    </xdr:to>
    <xdr:cxnSp macro="">
      <xdr:nvCxnSpPr>
        <xdr:cNvPr id="244" name="直線コネクタ 243"/>
        <xdr:cNvCxnSpPr/>
      </xdr:nvCxnSpPr>
      <xdr:spPr>
        <a:xfrm flipV="1">
          <a:off x="17018000" y="138569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45" name="給与水準   （国との比較）最小値テキスト"/>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46" name="直線コネクタ 245"/>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55897</xdr:rowOff>
    </xdr:from>
    <xdr:ext cx="762000" cy="259045"/>
    <xdr:sp macro="" textlink="">
      <xdr:nvSpPr>
        <xdr:cNvPr id="247"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80</xdr:row>
      <xdr:rowOff>140970</xdr:rowOff>
    </xdr:from>
    <xdr:to>
      <xdr:col>24</xdr:col>
      <xdr:colOff>647700</xdr:colOff>
      <xdr:row>80</xdr:row>
      <xdr:rowOff>140970</xdr:rowOff>
    </xdr:to>
    <xdr:cxnSp macro="">
      <xdr:nvCxnSpPr>
        <xdr:cNvPr id="248" name="直線コネクタ 247"/>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167005</xdr:rowOff>
    </xdr:from>
    <xdr:to>
      <xdr:col>24</xdr:col>
      <xdr:colOff>558800</xdr:colOff>
      <xdr:row>85</xdr:row>
      <xdr:rowOff>31750</xdr:rowOff>
    </xdr:to>
    <xdr:cxnSp macro="">
      <xdr:nvCxnSpPr>
        <xdr:cNvPr id="249" name="直線コネクタ 248"/>
        <xdr:cNvCxnSpPr/>
      </xdr:nvCxnSpPr>
      <xdr:spPr>
        <a:xfrm>
          <a:off x="16179800" y="145688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0"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1" name="フローチャート : 判断 250"/>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112713</xdr:rowOff>
    </xdr:from>
    <xdr:to>
      <xdr:col>23</xdr:col>
      <xdr:colOff>406400</xdr:colOff>
      <xdr:row>84</xdr:row>
      <xdr:rowOff>167005</xdr:rowOff>
    </xdr:to>
    <xdr:cxnSp macro="">
      <xdr:nvCxnSpPr>
        <xdr:cNvPr id="252" name="直線コネクタ 251"/>
        <xdr:cNvCxnSpPr/>
      </xdr:nvCxnSpPr>
      <xdr:spPr>
        <a:xfrm>
          <a:off x="15290800" y="145145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3" name="フローチャート : 判断 252"/>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4" name="テキスト ボックス 253"/>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112713</xdr:rowOff>
    </xdr:from>
    <xdr:to>
      <xdr:col>22</xdr:col>
      <xdr:colOff>203200</xdr:colOff>
      <xdr:row>84</xdr:row>
      <xdr:rowOff>160973</xdr:rowOff>
    </xdr:to>
    <xdr:cxnSp macro="">
      <xdr:nvCxnSpPr>
        <xdr:cNvPr id="255" name="直線コネクタ 254"/>
        <xdr:cNvCxnSpPr/>
      </xdr:nvCxnSpPr>
      <xdr:spPr>
        <a:xfrm flipV="1">
          <a:off x="14401800" y="145145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28257</xdr:rowOff>
    </xdr:from>
    <xdr:to>
      <xdr:col>22</xdr:col>
      <xdr:colOff>254000</xdr:colOff>
      <xdr:row>83</xdr:row>
      <xdr:rowOff>129857</xdr:rowOff>
    </xdr:to>
    <xdr:sp macro="" textlink="">
      <xdr:nvSpPr>
        <xdr:cNvPr id="256" name="フローチャート : 判断 255"/>
        <xdr:cNvSpPr/>
      </xdr:nvSpPr>
      <xdr:spPr>
        <a:xfrm>
          <a:off x="15240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140034</xdr:rowOff>
    </xdr:from>
    <xdr:ext cx="762000" cy="259045"/>
    <xdr:sp macro="" textlink="">
      <xdr:nvSpPr>
        <xdr:cNvPr id="257" name="テキスト ボックス 256"/>
        <xdr:cNvSpPr txBox="1"/>
      </xdr:nvSpPr>
      <xdr:spPr>
        <a:xfrm>
          <a:off x="14909800" y="1402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160973</xdr:rowOff>
    </xdr:from>
    <xdr:to>
      <xdr:col>21</xdr:col>
      <xdr:colOff>0</xdr:colOff>
      <xdr:row>88</xdr:row>
      <xdr:rowOff>12064</xdr:rowOff>
    </xdr:to>
    <xdr:cxnSp macro="">
      <xdr:nvCxnSpPr>
        <xdr:cNvPr id="258" name="直線コネクタ 257"/>
        <xdr:cNvCxnSpPr/>
      </xdr:nvCxnSpPr>
      <xdr:spPr>
        <a:xfrm flipV="1">
          <a:off x="13512800" y="14562773"/>
          <a:ext cx="889000" cy="53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28257</xdr:rowOff>
    </xdr:from>
    <xdr:to>
      <xdr:col>21</xdr:col>
      <xdr:colOff>50800</xdr:colOff>
      <xdr:row>83</xdr:row>
      <xdr:rowOff>129857</xdr:rowOff>
    </xdr:to>
    <xdr:sp macro="" textlink="">
      <xdr:nvSpPr>
        <xdr:cNvPr id="259" name="フローチャート : 判断 258"/>
        <xdr:cNvSpPr/>
      </xdr:nvSpPr>
      <xdr:spPr>
        <a:xfrm>
          <a:off x="14351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140034</xdr:rowOff>
    </xdr:from>
    <xdr:ext cx="762000" cy="259045"/>
    <xdr:sp macro="" textlink="">
      <xdr:nvSpPr>
        <xdr:cNvPr id="260" name="テキスト ボックス 259"/>
        <xdr:cNvSpPr txBox="1"/>
      </xdr:nvSpPr>
      <xdr:spPr>
        <a:xfrm>
          <a:off x="14020800" y="1402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1" name="フローチャート : 判断 260"/>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62" name="テキスト ボックス 261"/>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68" name="円/楕円 267"/>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48277</xdr:rowOff>
    </xdr:from>
    <xdr:ext cx="762000" cy="259045"/>
    <xdr:sp macro="" textlink="">
      <xdr:nvSpPr>
        <xdr:cNvPr id="269" name="給与水準   （国との比較）該当値テキスト"/>
        <xdr:cNvSpPr txBox="1"/>
      </xdr:nvSpPr>
      <xdr:spPr>
        <a:xfrm>
          <a:off x="17106900" y="1445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116205</xdr:rowOff>
    </xdr:from>
    <xdr:to>
      <xdr:col>23</xdr:col>
      <xdr:colOff>457200</xdr:colOff>
      <xdr:row>85</xdr:row>
      <xdr:rowOff>46355</xdr:rowOff>
    </xdr:to>
    <xdr:sp macro="" textlink="">
      <xdr:nvSpPr>
        <xdr:cNvPr id="270" name="円/楕円 269"/>
        <xdr:cNvSpPr/>
      </xdr:nvSpPr>
      <xdr:spPr>
        <a:xfrm>
          <a:off x="16129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31132</xdr:rowOff>
    </xdr:from>
    <xdr:ext cx="736600" cy="259045"/>
    <xdr:sp macro="" textlink="">
      <xdr:nvSpPr>
        <xdr:cNvPr id="271" name="テキスト ボックス 270"/>
        <xdr:cNvSpPr txBox="1"/>
      </xdr:nvSpPr>
      <xdr:spPr>
        <a:xfrm>
          <a:off x="15798800" y="1460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61913</xdr:rowOff>
    </xdr:from>
    <xdr:to>
      <xdr:col>22</xdr:col>
      <xdr:colOff>254000</xdr:colOff>
      <xdr:row>84</xdr:row>
      <xdr:rowOff>163513</xdr:rowOff>
    </xdr:to>
    <xdr:sp macro="" textlink="">
      <xdr:nvSpPr>
        <xdr:cNvPr id="272" name="円/楕円 271"/>
        <xdr:cNvSpPr/>
      </xdr:nvSpPr>
      <xdr:spPr>
        <a:xfrm>
          <a:off x="15240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3" name="テキスト ボックス 272"/>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110173</xdr:rowOff>
    </xdr:from>
    <xdr:to>
      <xdr:col>21</xdr:col>
      <xdr:colOff>50800</xdr:colOff>
      <xdr:row>85</xdr:row>
      <xdr:rowOff>40323</xdr:rowOff>
    </xdr:to>
    <xdr:sp macro="" textlink="">
      <xdr:nvSpPr>
        <xdr:cNvPr id="274" name="円/楕円 273"/>
        <xdr:cNvSpPr/>
      </xdr:nvSpPr>
      <xdr:spPr>
        <a:xfrm>
          <a:off x="14351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25100</xdr:rowOff>
    </xdr:from>
    <xdr:ext cx="762000" cy="259045"/>
    <xdr:sp macro="" textlink="">
      <xdr:nvSpPr>
        <xdr:cNvPr id="275" name="テキスト ボックス 274"/>
        <xdr:cNvSpPr txBox="1"/>
      </xdr:nvSpPr>
      <xdr:spPr>
        <a:xfrm>
          <a:off x="14020800" y="1459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132714</xdr:rowOff>
    </xdr:from>
    <xdr:to>
      <xdr:col>19</xdr:col>
      <xdr:colOff>533400</xdr:colOff>
      <xdr:row>88</xdr:row>
      <xdr:rowOff>62864</xdr:rowOff>
    </xdr:to>
    <xdr:sp macro="" textlink="">
      <xdr:nvSpPr>
        <xdr:cNvPr id="276" name="円/楕円 275"/>
        <xdr:cNvSpPr/>
      </xdr:nvSpPr>
      <xdr:spPr>
        <a:xfrm>
          <a:off x="13462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47641</xdr:rowOff>
    </xdr:from>
    <xdr:ext cx="762000" cy="259045"/>
    <xdr:sp macro="" textlink="">
      <xdr:nvSpPr>
        <xdr:cNvPr id="277" name="テキスト ボックス 276"/>
        <xdr:cNvSpPr txBox="1"/>
      </xdr:nvSpPr>
      <xdr:spPr>
        <a:xfrm>
          <a:off x="13131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年度に策定した職員適正化計画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により、退職者の不補充、新規職員等の抑制を行ってきている。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人の人員削減、平成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年間の職員適正化計画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においては１年前倒しで目標を達成してきており、今後においても職員適正化計画（第</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次）により、事務事業の効率化、民間委託の推進や組織機構改革などを実施し、職員の適正化に努めていく。</a:t>
          </a:r>
          <a:endParaRPr lang="ja-JP" altLang="ja-JP">
            <a:effectLst/>
          </a:endParaRPr>
        </a:p>
        <a:p>
          <a:endParaRPr lang="ja-JP" altLang="ja-JP" sz="1400">
            <a:solidFill>
              <a:srgbClr val="FF0000"/>
            </a:solidFill>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4" name="直線コネクタ 303"/>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5"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06" name="直線コネクタ 305"/>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07"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08" name="直線コネクタ 307"/>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76429</xdr:rowOff>
    </xdr:from>
    <xdr:to>
      <xdr:col>24</xdr:col>
      <xdr:colOff>558800</xdr:colOff>
      <xdr:row>61</xdr:row>
      <xdr:rowOff>91389</xdr:rowOff>
    </xdr:to>
    <xdr:cxnSp macro="">
      <xdr:nvCxnSpPr>
        <xdr:cNvPr id="309" name="直線コネクタ 308"/>
        <xdr:cNvCxnSpPr/>
      </xdr:nvCxnSpPr>
      <xdr:spPr>
        <a:xfrm>
          <a:off x="16179800" y="10534879"/>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0"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1" name="フローチャート : 判断 310"/>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75464</xdr:rowOff>
    </xdr:from>
    <xdr:to>
      <xdr:col>23</xdr:col>
      <xdr:colOff>406400</xdr:colOff>
      <xdr:row>61</xdr:row>
      <xdr:rowOff>76429</xdr:rowOff>
    </xdr:to>
    <xdr:cxnSp macro="">
      <xdr:nvCxnSpPr>
        <xdr:cNvPr id="312" name="直線コネクタ 311"/>
        <xdr:cNvCxnSpPr/>
      </xdr:nvCxnSpPr>
      <xdr:spPr>
        <a:xfrm>
          <a:off x="15290800" y="1053391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3" name="フローチャート : 判断 312"/>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4" name="テキスト ボックス 313"/>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70155</xdr:rowOff>
    </xdr:from>
    <xdr:to>
      <xdr:col>22</xdr:col>
      <xdr:colOff>203200</xdr:colOff>
      <xdr:row>61</xdr:row>
      <xdr:rowOff>75464</xdr:rowOff>
    </xdr:to>
    <xdr:cxnSp macro="">
      <xdr:nvCxnSpPr>
        <xdr:cNvPr id="315" name="直線コネクタ 314"/>
        <xdr:cNvCxnSpPr/>
      </xdr:nvCxnSpPr>
      <xdr:spPr>
        <a:xfrm>
          <a:off x="14401800" y="10528605"/>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16" name="フローチャート : 判断 315"/>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17" name="テキスト ボックス 316"/>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70155</xdr:rowOff>
    </xdr:from>
    <xdr:to>
      <xdr:col>21</xdr:col>
      <xdr:colOff>0</xdr:colOff>
      <xdr:row>61</xdr:row>
      <xdr:rowOff>70638</xdr:rowOff>
    </xdr:to>
    <xdr:cxnSp macro="">
      <xdr:nvCxnSpPr>
        <xdr:cNvPr id="318" name="直線コネクタ 317"/>
        <xdr:cNvCxnSpPr/>
      </xdr:nvCxnSpPr>
      <xdr:spPr>
        <a:xfrm flipV="1">
          <a:off x="13512800" y="10528605"/>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19" name="フローチャート : 判断 318"/>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0" name="テキスト ボックス 319"/>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1" name="フローチャート : 判断 320"/>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2" name="テキスト ボックス 321"/>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40589</xdr:rowOff>
    </xdr:from>
    <xdr:to>
      <xdr:col>24</xdr:col>
      <xdr:colOff>609600</xdr:colOff>
      <xdr:row>61</xdr:row>
      <xdr:rowOff>142189</xdr:rowOff>
    </xdr:to>
    <xdr:sp macro="" textlink="">
      <xdr:nvSpPr>
        <xdr:cNvPr id="328" name="円/楕円 327"/>
        <xdr:cNvSpPr/>
      </xdr:nvSpPr>
      <xdr:spPr>
        <a:xfrm>
          <a:off x="169672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57116</xdr:rowOff>
    </xdr:from>
    <xdr:ext cx="762000" cy="259045"/>
    <xdr:sp macro="" textlink="">
      <xdr:nvSpPr>
        <xdr:cNvPr id="329" name="定員管理の状況該当値テキスト"/>
        <xdr:cNvSpPr txBox="1"/>
      </xdr:nvSpPr>
      <xdr:spPr>
        <a:xfrm>
          <a:off x="17106900" y="1034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25629</xdr:rowOff>
    </xdr:from>
    <xdr:to>
      <xdr:col>23</xdr:col>
      <xdr:colOff>457200</xdr:colOff>
      <xdr:row>61</xdr:row>
      <xdr:rowOff>127229</xdr:rowOff>
    </xdr:to>
    <xdr:sp macro="" textlink="">
      <xdr:nvSpPr>
        <xdr:cNvPr id="330" name="円/楕円 329"/>
        <xdr:cNvSpPr/>
      </xdr:nvSpPr>
      <xdr:spPr>
        <a:xfrm>
          <a:off x="16129000" y="10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137406</xdr:rowOff>
    </xdr:from>
    <xdr:ext cx="736600" cy="259045"/>
    <xdr:sp macro="" textlink="">
      <xdr:nvSpPr>
        <xdr:cNvPr id="331" name="テキスト ボックス 330"/>
        <xdr:cNvSpPr txBox="1"/>
      </xdr:nvSpPr>
      <xdr:spPr>
        <a:xfrm>
          <a:off x="15798800" y="1025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24664</xdr:rowOff>
    </xdr:from>
    <xdr:to>
      <xdr:col>22</xdr:col>
      <xdr:colOff>254000</xdr:colOff>
      <xdr:row>61</xdr:row>
      <xdr:rowOff>126264</xdr:rowOff>
    </xdr:to>
    <xdr:sp macro="" textlink="">
      <xdr:nvSpPr>
        <xdr:cNvPr id="332" name="円/楕円 331"/>
        <xdr:cNvSpPr/>
      </xdr:nvSpPr>
      <xdr:spPr>
        <a:xfrm>
          <a:off x="15240000" y="1048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136441</xdr:rowOff>
    </xdr:from>
    <xdr:ext cx="762000" cy="259045"/>
    <xdr:sp macro="" textlink="">
      <xdr:nvSpPr>
        <xdr:cNvPr id="333" name="テキスト ボックス 332"/>
        <xdr:cNvSpPr txBox="1"/>
      </xdr:nvSpPr>
      <xdr:spPr>
        <a:xfrm>
          <a:off x="14909800" y="102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19355</xdr:rowOff>
    </xdr:from>
    <xdr:to>
      <xdr:col>21</xdr:col>
      <xdr:colOff>50800</xdr:colOff>
      <xdr:row>61</xdr:row>
      <xdr:rowOff>120955</xdr:rowOff>
    </xdr:to>
    <xdr:sp macro="" textlink="">
      <xdr:nvSpPr>
        <xdr:cNvPr id="334" name="円/楕円 333"/>
        <xdr:cNvSpPr/>
      </xdr:nvSpPr>
      <xdr:spPr>
        <a:xfrm>
          <a:off x="14351000" y="10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131132</xdr:rowOff>
    </xdr:from>
    <xdr:ext cx="762000" cy="259045"/>
    <xdr:sp macro="" textlink="">
      <xdr:nvSpPr>
        <xdr:cNvPr id="335" name="テキスト ボックス 334"/>
        <xdr:cNvSpPr txBox="1"/>
      </xdr:nvSpPr>
      <xdr:spPr>
        <a:xfrm>
          <a:off x="14020800" y="102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19838</xdr:rowOff>
    </xdr:from>
    <xdr:to>
      <xdr:col>19</xdr:col>
      <xdr:colOff>533400</xdr:colOff>
      <xdr:row>61</xdr:row>
      <xdr:rowOff>121438</xdr:rowOff>
    </xdr:to>
    <xdr:sp macro="" textlink="">
      <xdr:nvSpPr>
        <xdr:cNvPr id="336" name="円/楕円 335"/>
        <xdr:cNvSpPr/>
      </xdr:nvSpPr>
      <xdr:spPr>
        <a:xfrm>
          <a:off x="13462000" y="104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131615</xdr:rowOff>
    </xdr:from>
    <xdr:ext cx="762000" cy="259045"/>
    <xdr:sp macro="" textlink="">
      <xdr:nvSpPr>
        <xdr:cNvPr id="337" name="テキスト ボックス 336"/>
        <xdr:cNvSpPr txBox="1"/>
      </xdr:nvSpPr>
      <xdr:spPr>
        <a:xfrm>
          <a:off x="13131800" y="102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頃より実施した大規模な投資的事業（クリーンセンター建設、保健福祉総合センター建設等）に伴う起債の償還が開始されたこと、国営事業（しろがね地区）の負担金の一括償還や土地改良区への負担金が発生したことにより、類似団体より高水準となってきた。</a:t>
          </a:r>
          <a:endParaRPr lang="ja-JP" altLang="ja-JP" sz="1400">
            <a:effectLst/>
          </a:endParaRPr>
        </a:p>
        <a:p>
          <a:r>
            <a:rPr lang="ja-JP" altLang="ja-JP" sz="1100" b="0" i="0" baseline="0">
              <a:solidFill>
                <a:schemeClr val="dk1"/>
              </a:solidFill>
              <a:effectLst/>
              <a:latin typeface="+mn-lt"/>
              <a:ea typeface="+mn-ea"/>
              <a:cs typeface="+mn-cs"/>
            </a:rPr>
            <a:t>　これまでの投資的事業の抑制、高金利地方債の繰上償還等により、平成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年度をピークに減少傾向になっていたが、今後においては、平成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年度から実施</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老朽化する学校施設の改修事業や公営住宅の建て替えに伴う起債の償還が控えることから、徐々に比率は上がる見込みである。</a:t>
          </a:r>
          <a:endParaRPr lang="ja-JP" altLang="ja-JP" sz="1400">
            <a:effectLst/>
          </a:endParaRPr>
        </a:p>
        <a:p>
          <a:r>
            <a:rPr lang="ja-JP" altLang="ja-JP" sz="1100" b="0" i="0" baseline="0">
              <a:solidFill>
                <a:schemeClr val="dk1"/>
              </a:solidFill>
              <a:effectLst/>
              <a:latin typeface="+mn-lt"/>
              <a:ea typeface="+mn-ea"/>
              <a:cs typeface="+mn-cs"/>
            </a:rPr>
            <a:t>　今後とも新規発行の抑制等に努めていく。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1" name="テキスト ボックス 36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4" name="直線コネクタ 363"/>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5"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66" name="直線コネクタ 365"/>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8" name="直線コネクタ 36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112268</xdr:rowOff>
    </xdr:from>
    <xdr:to>
      <xdr:col>24</xdr:col>
      <xdr:colOff>558800</xdr:colOff>
      <xdr:row>43</xdr:row>
      <xdr:rowOff>124206</xdr:rowOff>
    </xdr:to>
    <xdr:cxnSp macro="">
      <xdr:nvCxnSpPr>
        <xdr:cNvPr id="369" name="直線コネクタ 368"/>
        <xdr:cNvCxnSpPr/>
      </xdr:nvCxnSpPr>
      <xdr:spPr>
        <a:xfrm flipV="1">
          <a:off x="16179800" y="7313168"/>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0"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1" name="フローチャート : 判断 370"/>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124206</xdr:rowOff>
    </xdr:from>
    <xdr:to>
      <xdr:col>23</xdr:col>
      <xdr:colOff>406400</xdr:colOff>
      <xdr:row>44</xdr:row>
      <xdr:rowOff>97536</xdr:rowOff>
    </xdr:to>
    <xdr:cxnSp macro="">
      <xdr:nvCxnSpPr>
        <xdr:cNvPr id="372" name="直線コネクタ 371"/>
        <xdr:cNvCxnSpPr/>
      </xdr:nvCxnSpPr>
      <xdr:spPr>
        <a:xfrm flipV="1">
          <a:off x="15290800" y="74965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3" name="フローチャート : 判断 372"/>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4" name="テキスト ボックス 373"/>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97536</xdr:rowOff>
    </xdr:from>
    <xdr:to>
      <xdr:col>22</xdr:col>
      <xdr:colOff>203200</xdr:colOff>
      <xdr:row>45</xdr:row>
      <xdr:rowOff>80518</xdr:rowOff>
    </xdr:to>
    <xdr:cxnSp macro="">
      <xdr:nvCxnSpPr>
        <xdr:cNvPr id="375" name="直線コネクタ 374"/>
        <xdr:cNvCxnSpPr/>
      </xdr:nvCxnSpPr>
      <xdr:spPr>
        <a:xfrm flipV="1">
          <a:off x="14401800" y="764133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6" name="フローチャート : 判断 375"/>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7" name="テキスト ボックス 376"/>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80518</xdr:rowOff>
    </xdr:from>
    <xdr:to>
      <xdr:col>21</xdr:col>
      <xdr:colOff>0</xdr:colOff>
      <xdr:row>45</xdr:row>
      <xdr:rowOff>80518</xdr:rowOff>
    </xdr:to>
    <xdr:cxnSp macro="">
      <xdr:nvCxnSpPr>
        <xdr:cNvPr id="378" name="直線コネクタ 377"/>
        <xdr:cNvCxnSpPr/>
      </xdr:nvCxnSpPr>
      <xdr:spPr>
        <a:xfrm>
          <a:off x="13512800" y="7795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79" name="フローチャート : 判断 378"/>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380" name="テキスト ボックス 379"/>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1" name="フローチャート : 判断 380"/>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2" name="テキスト ボックス 381"/>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61468</xdr:rowOff>
    </xdr:from>
    <xdr:to>
      <xdr:col>24</xdr:col>
      <xdr:colOff>609600</xdr:colOff>
      <xdr:row>42</xdr:row>
      <xdr:rowOff>163068</xdr:rowOff>
    </xdr:to>
    <xdr:sp macro="" textlink="">
      <xdr:nvSpPr>
        <xdr:cNvPr id="388" name="円/楕円 387"/>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33545</xdr:rowOff>
    </xdr:from>
    <xdr:ext cx="762000" cy="259045"/>
    <xdr:sp macro="" textlink="">
      <xdr:nvSpPr>
        <xdr:cNvPr id="389" name="公債費負担の状況該当値テキスト"/>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73406</xdr:rowOff>
    </xdr:from>
    <xdr:to>
      <xdr:col>23</xdr:col>
      <xdr:colOff>457200</xdr:colOff>
      <xdr:row>44</xdr:row>
      <xdr:rowOff>3556</xdr:rowOff>
    </xdr:to>
    <xdr:sp macro="" textlink="">
      <xdr:nvSpPr>
        <xdr:cNvPr id="390" name="円/楕円 389"/>
        <xdr:cNvSpPr/>
      </xdr:nvSpPr>
      <xdr:spPr>
        <a:xfrm>
          <a:off x="16129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159783</xdr:rowOff>
    </xdr:from>
    <xdr:ext cx="736600" cy="259045"/>
    <xdr:sp macro="" textlink="">
      <xdr:nvSpPr>
        <xdr:cNvPr id="391" name="テキスト ボックス 390"/>
        <xdr:cNvSpPr txBox="1"/>
      </xdr:nvSpPr>
      <xdr:spPr>
        <a:xfrm>
          <a:off x="15798800" y="753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46736</xdr:rowOff>
    </xdr:from>
    <xdr:to>
      <xdr:col>22</xdr:col>
      <xdr:colOff>254000</xdr:colOff>
      <xdr:row>44</xdr:row>
      <xdr:rowOff>148336</xdr:rowOff>
    </xdr:to>
    <xdr:sp macro="" textlink="">
      <xdr:nvSpPr>
        <xdr:cNvPr id="392" name="円/楕円 391"/>
        <xdr:cNvSpPr/>
      </xdr:nvSpPr>
      <xdr:spPr>
        <a:xfrm>
          <a:off x="15240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133113</xdr:rowOff>
    </xdr:from>
    <xdr:ext cx="762000" cy="259045"/>
    <xdr:sp macro="" textlink="">
      <xdr:nvSpPr>
        <xdr:cNvPr id="393" name="テキスト ボックス 392"/>
        <xdr:cNvSpPr txBox="1"/>
      </xdr:nvSpPr>
      <xdr:spPr>
        <a:xfrm>
          <a:off x="14909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29718</xdr:rowOff>
    </xdr:from>
    <xdr:to>
      <xdr:col>21</xdr:col>
      <xdr:colOff>50800</xdr:colOff>
      <xdr:row>45</xdr:row>
      <xdr:rowOff>131318</xdr:rowOff>
    </xdr:to>
    <xdr:sp macro="" textlink="">
      <xdr:nvSpPr>
        <xdr:cNvPr id="394" name="円/楕円 393"/>
        <xdr:cNvSpPr/>
      </xdr:nvSpPr>
      <xdr:spPr>
        <a:xfrm>
          <a:off x="14351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116095</xdr:rowOff>
    </xdr:from>
    <xdr:ext cx="762000" cy="259045"/>
    <xdr:sp macro="" textlink="">
      <xdr:nvSpPr>
        <xdr:cNvPr id="395" name="テキスト ボックス 394"/>
        <xdr:cNvSpPr txBox="1"/>
      </xdr:nvSpPr>
      <xdr:spPr>
        <a:xfrm>
          <a:off x="14020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29718</xdr:rowOff>
    </xdr:from>
    <xdr:to>
      <xdr:col>19</xdr:col>
      <xdr:colOff>533400</xdr:colOff>
      <xdr:row>45</xdr:row>
      <xdr:rowOff>131318</xdr:rowOff>
    </xdr:to>
    <xdr:sp macro="" textlink="">
      <xdr:nvSpPr>
        <xdr:cNvPr id="396" name="円/楕円 395"/>
        <xdr:cNvSpPr/>
      </xdr:nvSpPr>
      <xdr:spPr>
        <a:xfrm>
          <a:off x="13462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116095</xdr:rowOff>
    </xdr:from>
    <xdr:ext cx="762000" cy="259045"/>
    <xdr:sp macro="" textlink="">
      <xdr:nvSpPr>
        <xdr:cNvPr id="397" name="テキスト ボックス 396"/>
        <xdr:cNvSpPr txBox="1"/>
      </xdr:nvSpPr>
      <xdr:spPr>
        <a:xfrm>
          <a:off x="13131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9" name="テキスト ボックス 39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0" name="テキスト ボックス 39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5" name="正方形/長方形 40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6" name="正方形/長方形 40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他の類似団体平均と比較して高い要因として、ケアハウス建設、クリーンセンター建設、保健福祉総合センター建設、公営住宅建設等、大規模な投資的事業を実施してきたことに加え、平成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年度には国営事業（しろがね地区）の負担金の一括償還や土地改良区への負担金が発生したことが要因として挙げられる。</a:t>
          </a:r>
          <a:endParaRPr lang="ja-JP" altLang="ja-JP" sz="1400">
            <a:effectLst/>
          </a:endParaRPr>
        </a:p>
        <a:p>
          <a:r>
            <a:rPr lang="ja-JP" altLang="ja-JP" sz="1100" b="0" i="0" baseline="0">
              <a:solidFill>
                <a:schemeClr val="dk1"/>
              </a:solidFill>
              <a:effectLst/>
              <a:latin typeface="+mn-lt"/>
              <a:ea typeface="+mn-ea"/>
              <a:cs typeface="+mn-cs"/>
            </a:rPr>
            <a:t>　昨年と比較すると</a:t>
          </a:r>
          <a:r>
            <a:rPr lang="en-US" altLang="ja-JP" sz="1100" b="0" i="0" baseline="0">
              <a:solidFill>
                <a:schemeClr val="dk1"/>
              </a:solidFill>
              <a:effectLst/>
              <a:latin typeface="+mn-lt"/>
              <a:ea typeface="+mn-ea"/>
              <a:cs typeface="+mn-cs"/>
            </a:rPr>
            <a:t>8.2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から実施している老朽公共施設の改修等に伴う起債の新規発行により、一定程度の公債費は見込まれるため、今後においても抑制を図る中で、緊急度、住民ニーズを的確に把握した事業の選択により、起債に大きく頼ることのない財政運営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26" name="直線コネクタ 425"/>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27"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28" name="直線コネクタ 427"/>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0" name="直線コネクタ 42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106849</xdr:rowOff>
    </xdr:from>
    <xdr:to>
      <xdr:col>24</xdr:col>
      <xdr:colOff>558800</xdr:colOff>
      <xdr:row>17</xdr:row>
      <xdr:rowOff>1355</xdr:rowOff>
    </xdr:to>
    <xdr:cxnSp macro="">
      <xdr:nvCxnSpPr>
        <xdr:cNvPr id="431" name="直線コネクタ 430"/>
        <xdr:cNvCxnSpPr/>
      </xdr:nvCxnSpPr>
      <xdr:spPr>
        <a:xfrm>
          <a:off x="16179800" y="2850049"/>
          <a:ext cx="8382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3" name="フローチャート :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106849</xdr:rowOff>
    </xdr:from>
    <xdr:to>
      <xdr:col>23</xdr:col>
      <xdr:colOff>406400</xdr:colOff>
      <xdr:row>17</xdr:row>
      <xdr:rowOff>8594</xdr:rowOff>
    </xdr:to>
    <xdr:cxnSp macro="">
      <xdr:nvCxnSpPr>
        <xdr:cNvPr id="434" name="直線コネクタ 433"/>
        <xdr:cNvCxnSpPr/>
      </xdr:nvCxnSpPr>
      <xdr:spPr>
        <a:xfrm flipV="1">
          <a:off x="15290800" y="2850049"/>
          <a:ext cx="889000" cy="7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5" name="フローチャート : 判断 434"/>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6" name="テキスト ボックス 435"/>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83524</xdr:rowOff>
    </xdr:from>
    <xdr:to>
      <xdr:col>22</xdr:col>
      <xdr:colOff>203200</xdr:colOff>
      <xdr:row>17</xdr:row>
      <xdr:rowOff>8594</xdr:rowOff>
    </xdr:to>
    <xdr:cxnSp macro="">
      <xdr:nvCxnSpPr>
        <xdr:cNvPr id="437" name="直線コネクタ 436"/>
        <xdr:cNvCxnSpPr/>
      </xdr:nvCxnSpPr>
      <xdr:spPr>
        <a:xfrm>
          <a:off x="14401800" y="28267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38" name="フローチャート : 判断 437"/>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39" name="テキスト ボックス 438"/>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83524</xdr:rowOff>
    </xdr:from>
    <xdr:to>
      <xdr:col>21</xdr:col>
      <xdr:colOff>0</xdr:colOff>
      <xdr:row>16</xdr:row>
      <xdr:rowOff>138218</xdr:rowOff>
    </xdr:to>
    <xdr:cxnSp macro="">
      <xdr:nvCxnSpPr>
        <xdr:cNvPr id="440" name="直線コネクタ 439"/>
        <xdr:cNvCxnSpPr/>
      </xdr:nvCxnSpPr>
      <xdr:spPr>
        <a:xfrm flipV="1">
          <a:off x="13512800" y="2826724"/>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1" name="フローチャート : 判断 440"/>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2" name="テキスト ボックス 441"/>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3" name="フローチャート : 判断 442"/>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4" name="テキスト ボックス 443"/>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122005</xdr:rowOff>
    </xdr:from>
    <xdr:to>
      <xdr:col>24</xdr:col>
      <xdr:colOff>609600</xdr:colOff>
      <xdr:row>17</xdr:row>
      <xdr:rowOff>52155</xdr:rowOff>
    </xdr:to>
    <xdr:sp macro="" textlink="">
      <xdr:nvSpPr>
        <xdr:cNvPr id="450" name="円/楕円 449"/>
        <xdr:cNvSpPr/>
      </xdr:nvSpPr>
      <xdr:spPr>
        <a:xfrm>
          <a:off x="169672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94082</xdr:rowOff>
    </xdr:from>
    <xdr:ext cx="762000" cy="259045"/>
    <xdr:sp macro="" textlink="">
      <xdr:nvSpPr>
        <xdr:cNvPr id="451" name="将来負担の状況該当値テキスト"/>
        <xdr:cNvSpPr txBox="1"/>
      </xdr:nvSpPr>
      <xdr:spPr>
        <a:xfrm>
          <a:off x="17106900" y="283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56049</xdr:rowOff>
    </xdr:from>
    <xdr:to>
      <xdr:col>23</xdr:col>
      <xdr:colOff>457200</xdr:colOff>
      <xdr:row>16</xdr:row>
      <xdr:rowOff>157649</xdr:rowOff>
    </xdr:to>
    <xdr:sp macro="" textlink="">
      <xdr:nvSpPr>
        <xdr:cNvPr id="452" name="円/楕円 451"/>
        <xdr:cNvSpPr/>
      </xdr:nvSpPr>
      <xdr:spPr>
        <a:xfrm>
          <a:off x="16129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142426</xdr:rowOff>
    </xdr:from>
    <xdr:ext cx="736600" cy="259045"/>
    <xdr:sp macro="" textlink="">
      <xdr:nvSpPr>
        <xdr:cNvPr id="453" name="テキスト ボックス 452"/>
        <xdr:cNvSpPr txBox="1"/>
      </xdr:nvSpPr>
      <xdr:spPr>
        <a:xfrm>
          <a:off x="15798800" y="2885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129244</xdr:rowOff>
    </xdr:from>
    <xdr:to>
      <xdr:col>22</xdr:col>
      <xdr:colOff>254000</xdr:colOff>
      <xdr:row>17</xdr:row>
      <xdr:rowOff>59394</xdr:rowOff>
    </xdr:to>
    <xdr:sp macro="" textlink="">
      <xdr:nvSpPr>
        <xdr:cNvPr id="454" name="円/楕円 453"/>
        <xdr:cNvSpPr/>
      </xdr:nvSpPr>
      <xdr:spPr>
        <a:xfrm>
          <a:off x="15240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44171</xdr:rowOff>
    </xdr:from>
    <xdr:ext cx="762000" cy="259045"/>
    <xdr:sp macro="" textlink="">
      <xdr:nvSpPr>
        <xdr:cNvPr id="455" name="テキスト ボックス 454"/>
        <xdr:cNvSpPr txBox="1"/>
      </xdr:nvSpPr>
      <xdr:spPr>
        <a:xfrm>
          <a:off x="14909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32724</xdr:rowOff>
    </xdr:from>
    <xdr:to>
      <xdr:col>21</xdr:col>
      <xdr:colOff>50800</xdr:colOff>
      <xdr:row>16</xdr:row>
      <xdr:rowOff>134324</xdr:rowOff>
    </xdr:to>
    <xdr:sp macro="" textlink="">
      <xdr:nvSpPr>
        <xdr:cNvPr id="456" name="円/楕円 455"/>
        <xdr:cNvSpPr/>
      </xdr:nvSpPr>
      <xdr:spPr>
        <a:xfrm>
          <a:off x="143510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119101</xdr:rowOff>
    </xdr:from>
    <xdr:ext cx="762000" cy="259045"/>
    <xdr:sp macro="" textlink="">
      <xdr:nvSpPr>
        <xdr:cNvPr id="457" name="テキスト ボックス 456"/>
        <xdr:cNvSpPr txBox="1"/>
      </xdr:nvSpPr>
      <xdr:spPr>
        <a:xfrm>
          <a:off x="14020800" y="286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87418</xdr:rowOff>
    </xdr:from>
    <xdr:to>
      <xdr:col>19</xdr:col>
      <xdr:colOff>533400</xdr:colOff>
      <xdr:row>17</xdr:row>
      <xdr:rowOff>17568</xdr:rowOff>
    </xdr:to>
    <xdr:sp macro="" textlink="">
      <xdr:nvSpPr>
        <xdr:cNvPr id="458" name="円/楕円 457"/>
        <xdr:cNvSpPr/>
      </xdr:nvSpPr>
      <xdr:spPr>
        <a:xfrm>
          <a:off x="134620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2345</xdr:rowOff>
    </xdr:from>
    <xdr:ext cx="762000" cy="259045"/>
    <xdr:sp macro="" textlink="">
      <xdr:nvSpPr>
        <xdr:cNvPr id="459" name="テキスト ボックス 458"/>
        <xdr:cNvSpPr txBox="1"/>
      </xdr:nvSpPr>
      <xdr:spPr>
        <a:xfrm>
          <a:off x="13131800" y="29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北海道上富良野町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10,984
10,949
237.10
7,732,498
7,441,138
212,753
4,216,027
8,406,823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職員適正化計画、新職員適正化計画の着実な推進により、職員の減員を進めてきたことや在級年数や特別昇給制度の見直し、新給料表の導入など給与の適正化に努めてきたことから、類似団体平均を下回る水準で推移している。</a:t>
          </a:r>
          <a:endParaRPr lang="ja-JP" altLang="ja-JP" sz="1400">
            <a:effectLst/>
          </a:endParaRPr>
        </a:p>
        <a:p>
          <a:r>
            <a:rPr lang="ja-JP" altLang="ja-JP" sz="1100" b="0" i="0" baseline="0">
              <a:solidFill>
                <a:schemeClr val="dk1"/>
              </a:solidFill>
              <a:effectLst/>
              <a:latin typeface="+mn-lt"/>
              <a:ea typeface="+mn-ea"/>
              <a:cs typeface="+mn-cs"/>
            </a:rPr>
            <a:t>　今後も「町政運営改善プラン」に基づき更なる縮減を図っていく。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17272</xdr:rowOff>
    </xdr:from>
    <xdr:to>
      <xdr:col>7</xdr:col>
      <xdr:colOff>15875</xdr:colOff>
      <xdr:row>36</xdr:row>
      <xdr:rowOff>30988</xdr:rowOff>
    </xdr:to>
    <xdr:cxnSp macro="">
      <xdr:nvCxnSpPr>
        <xdr:cNvPr id="64" name="直線コネクタ 63"/>
        <xdr:cNvCxnSpPr/>
      </xdr:nvCxnSpPr>
      <xdr:spPr>
        <a:xfrm flipV="1">
          <a:off x="3987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21844</xdr:rowOff>
    </xdr:from>
    <xdr:to>
      <xdr:col>5</xdr:col>
      <xdr:colOff>549275</xdr:colOff>
      <xdr:row>36</xdr:row>
      <xdr:rowOff>30988</xdr:rowOff>
    </xdr:to>
    <xdr:cxnSp macro="">
      <xdr:nvCxnSpPr>
        <xdr:cNvPr id="67" name="直線コネクタ 66"/>
        <xdr:cNvCxnSpPr/>
      </xdr:nvCxnSpPr>
      <xdr:spPr>
        <a:xfrm>
          <a:off x="3098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21844</xdr:rowOff>
    </xdr:from>
    <xdr:to>
      <xdr:col>4</xdr:col>
      <xdr:colOff>346075</xdr:colOff>
      <xdr:row>36</xdr:row>
      <xdr:rowOff>44704</xdr:rowOff>
    </xdr:to>
    <xdr:cxnSp macro="">
      <xdr:nvCxnSpPr>
        <xdr:cNvPr id="70" name="直線コネクタ 69"/>
        <xdr:cNvCxnSpPr/>
      </xdr:nvCxnSpPr>
      <xdr:spPr>
        <a:xfrm flipV="1">
          <a:off x="2209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30988</xdr:rowOff>
    </xdr:from>
    <xdr:to>
      <xdr:col>3</xdr:col>
      <xdr:colOff>142875</xdr:colOff>
      <xdr:row>36</xdr:row>
      <xdr:rowOff>44704</xdr:rowOff>
    </xdr:to>
    <xdr:cxnSp macro="">
      <xdr:nvCxnSpPr>
        <xdr:cNvPr id="73" name="直線コネクタ 72"/>
        <xdr:cNvCxnSpPr/>
      </xdr:nvCxnSpPr>
      <xdr:spPr>
        <a:xfrm>
          <a:off x="1320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137922</xdr:rowOff>
    </xdr:from>
    <xdr:to>
      <xdr:col>7</xdr:col>
      <xdr:colOff>66675</xdr:colOff>
      <xdr:row>36</xdr:row>
      <xdr:rowOff>68072</xdr:rowOff>
    </xdr:to>
    <xdr:sp macro="" textlink="">
      <xdr:nvSpPr>
        <xdr:cNvPr id="83" name="円/楕円 82"/>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154449</xdr:rowOff>
    </xdr:from>
    <xdr:ext cx="762000" cy="259045"/>
    <xdr:sp macro="" textlink="">
      <xdr:nvSpPr>
        <xdr:cNvPr id="84"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151638</xdr:rowOff>
    </xdr:from>
    <xdr:to>
      <xdr:col>5</xdr:col>
      <xdr:colOff>600075</xdr:colOff>
      <xdr:row>36</xdr:row>
      <xdr:rowOff>81788</xdr:rowOff>
    </xdr:to>
    <xdr:sp macro="" textlink="">
      <xdr:nvSpPr>
        <xdr:cNvPr id="85" name="円/楕円 84"/>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91965</xdr:rowOff>
    </xdr:from>
    <xdr:ext cx="736600" cy="259045"/>
    <xdr:sp macro="" textlink="">
      <xdr:nvSpPr>
        <xdr:cNvPr id="86" name="テキスト ボックス 85"/>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142494</xdr:rowOff>
    </xdr:from>
    <xdr:to>
      <xdr:col>4</xdr:col>
      <xdr:colOff>396875</xdr:colOff>
      <xdr:row>36</xdr:row>
      <xdr:rowOff>72644</xdr:rowOff>
    </xdr:to>
    <xdr:sp macro="" textlink="">
      <xdr:nvSpPr>
        <xdr:cNvPr id="87" name="円/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82821</xdr:rowOff>
    </xdr:from>
    <xdr:ext cx="762000" cy="259045"/>
    <xdr:sp macro="" textlink="">
      <xdr:nvSpPr>
        <xdr:cNvPr id="88" name="テキスト ボックス 87"/>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9" name="円/楕円 88"/>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90" name="テキスト ボックス 89"/>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151638</xdr:rowOff>
    </xdr:from>
    <xdr:to>
      <xdr:col>1</xdr:col>
      <xdr:colOff>676275</xdr:colOff>
      <xdr:row>36</xdr:row>
      <xdr:rowOff>81788</xdr:rowOff>
    </xdr:to>
    <xdr:sp macro="" textlink="">
      <xdr:nvSpPr>
        <xdr:cNvPr id="91" name="円/楕円 90"/>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91965</xdr:rowOff>
    </xdr:from>
    <xdr:ext cx="762000" cy="259045"/>
    <xdr:sp macro="" textlink="">
      <xdr:nvSpPr>
        <xdr:cNvPr id="92" name="テキスト ボックス 91"/>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tx1"/>
              </a:solidFill>
              <a:effectLst/>
              <a:latin typeface="+mn-lt"/>
              <a:ea typeface="+mn-ea"/>
              <a:cs typeface="+mn-cs"/>
            </a:rPr>
            <a:t>　物件費の経常収支比率は、類似団体と比較して０．</a:t>
          </a:r>
          <a:r>
            <a:rPr lang="ja-JP" altLang="en-US" sz="1100" b="0" i="0" baseline="0">
              <a:solidFill>
                <a:schemeClr val="tx1"/>
              </a:solidFill>
              <a:effectLst/>
              <a:latin typeface="+mn-lt"/>
              <a:ea typeface="+mn-ea"/>
              <a:cs typeface="+mn-cs"/>
            </a:rPr>
            <a:t>２</a:t>
          </a:r>
          <a:r>
            <a:rPr lang="ja-JP" altLang="ja-JP" sz="1100" b="0" i="0" baseline="0">
              <a:solidFill>
                <a:schemeClr val="tx1"/>
              </a:solidFill>
              <a:effectLst/>
              <a:latin typeface="+mn-lt"/>
              <a:ea typeface="+mn-ea"/>
              <a:cs typeface="+mn-cs"/>
            </a:rPr>
            <a:t>ポイント高いが、これは集中改革プラン等に基づき、需用費等の経常的な物件費については着実に抑制が図られてきたが、同時に業務の民間委託を積極的に進めてきたことで委託料等が増加したことが要因となっている。</a:t>
          </a:r>
          <a:endParaRPr lang="ja-JP" altLang="ja-JP" sz="1400">
            <a:solidFill>
              <a:schemeClr val="tx1"/>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8890</xdr:rowOff>
    </xdr:to>
    <xdr:cxnSp macro="">
      <xdr:nvCxnSpPr>
        <xdr:cNvPr id="125" name="直線コネクタ 124"/>
        <xdr:cNvCxnSpPr/>
      </xdr:nvCxnSpPr>
      <xdr:spPr>
        <a:xfrm flipV="1">
          <a:off x="15671800" y="2908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8890</xdr:rowOff>
    </xdr:to>
    <xdr:cxnSp macro="">
      <xdr:nvCxnSpPr>
        <xdr:cNvPr id="128" name="直線コネクタ 127"/>
        <xdr:cNvCxnSpPr/>
      </xdr:nvCxnSpPr>
      <xdr:spPr>
        <a:xfrm>
          <a:off x="14782800" y="291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46990</xdr:rowOff>
    </xdr:to>
    <xdr:cxnSp macro="">
      <xdr:nvCxnSpPr>
        <xdr:cNvPr id="131" name="直線コネクタ 130"/>
        <xdr:cNvCxnSpPr/>
      </xdr:nvCxnSpPr>
      <xdr:spPr>
        <a:xfrm flipV="1">
          <a:off x="13893800" y="291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17</xdr:row>
      <xdr:rowOff>46990</xdr:rowOff>
    </xdr:to>
    <xdr:cxnSp macro="">
      <xdr:nvCxnSpPr>
        <xdr:cNvPr id="134" name="直線コネクタ 133"/>
        <xdr:cNvCxnSpPr/>
      </xdr:nvCxnSpPr>
      <xdr:spPr>
        <a:xfrm>
          <a:off x="13004800" y="2824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4" name="円/楕円 143"/>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86377</xdr:rowOff>
    </xdr:from>
    <xdr:ext cx="762000" cy="259045"/>
    <xdr:sp macro="" textlink="">
      <xdr:nvSpPr>
        <xdr:cNvPr id="145"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46" name="円/楕円 145"/>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44467</xdr:rowOff>
    </xdr:from>
    <xdr:ext cx="736600" cy="259045"/>
    <xdr:sp macro="" textlink="">
      <xdr:nvSpPr>
        <xdr:cNvPr id="147" name="テキスト ボックス 146"/>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8" name="円/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167640</xdr:rowOff>
    </xdr:from>
    <xdr:to>
      <xdr:col>20</xdr:col>
      <xdr:colOff>209550</xdr:colOff>
      <xdr:row>17</xdr:row>
      <xdr:rowOff>97790</xdr:rowOff>
    </xdr:to>
    <xdr:sp macro="" textlink="">
      <xdr:nvSpPr>
        <xdr:cNvPr id="150" name="円/楕円 149"/>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51" name="テキスト ボックス 15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2" name="円/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3" name="テキスト ボックス 152"/>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扶助費については、類似団体と比較して低水準にあるが、決算額についてはここ数年は増加傾向にある。義務的性質もあり歳出の抑制が困難な面もあるが、将来的に町財政を圧迫する要因となるおそれもあることから、歳出の適正化により今後の上昇傾向に歯止めをかけるよう努め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167822</xdr:rowOff>
    </xdr:to>
    <xdr:cxnSp macro="">
      <xdr:nvCxnSpPr>
        <xdr:cNvPr id="188" name="直線コネクタ 187"/>
        <xdr:cNvCxnSpPr/>
      </xdr:nvCxnSpPr>
      <xdr:spPr>
        <a:xfrm>
          <a:off x="3987800" y="94506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55</xdr:row>
      <xdr:rowOff>20865</xdr:rowOff>
    </xdr:to>
    <xdr:cxnSp macro="">
      <xdr:nvCxnSpPr>
        <xdr:cNvPr id="191" name="直線コネクタ 190"/>
        <xdr:cNvCxnSpPr/>
      </xdr:nvCxnSpPr>
      <xdr:spPr>
        <a:xfrm>
          <a:off x="3098800" y="93363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78015</xdr:rowOff>
    </xdr:to>
    <xdr:cxnSp macro="">
      <xdr:nvCxnSpPr>
        <xdr:cNvPr id="194" name="直線コネクタ 193"/>
        <xdr:cNvCxnSpPr/>
      </xdr:nvCxnSpPr>
      <xdr:spPr>
        <a:xfrm>
          <a:off x="2209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45357</xdr:rowOff>
    </xdr:to>
    <xdr:cxnSp macro="">
      <xdr:nvCxnSpPr>
        <xdr:cNvPr id="197" name="直線コネクタ 196"/>
        <xdr:cNvCxnSpPr/>
      </xdr:nvCxnSpPr>
      <xdr:spPr>
        <a:xfrm flipV="1">
          <a:off x="1320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7" name="円/楕円 206"/>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08"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9" name="円/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1" name="円/楕円 210"/>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2" name="テキスト ボックス 211"/>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3" name="円/楕円 212"/>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4" name="テキスト ボックス 213"/>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5" name="円/楕円 214"/>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6" name="テキスト ボックス 21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その他に係る経常収支比率は、類似団体と比較して同等あるいは低水準で推移しているが、特別会計に対する繰出金等が占める割合が多くなってきている。</a:t>
          </a:r>
          <a:endParaRPr lang="ja-JP" altLang="ja-JP" sz="1400">
            <a:effectLst/>
          </a:endParaRPr>
        </a:p>
        <a:p>
          <a:r>
            <a:rPr lang="ja-JP" altLang="ja-JP" sz="1100" b="0" i="0" baseline="0">
              <a:solidFill>
                <a:schemeClr val="dk1"/>
              </a:solidFill>
              <a:effectLst/>
              <a:latin typeface="+mn-lt"/>
              <a:ea typeface="+mn-ea"/>
              <a:cs typeface="+mn-cs"/>
            </a:rPr>
            <a:t>　各会計においては経費の削減や料金の適正化等により一般会計負担の抑制・減少に努めてきているが、今後においても「町政運営改善プラン」に基づき、更なる見直しを進めていく。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149860</xdr:rowOff>
    </xdr:from>
    <xdr:to>
      <xdr:col>24</xdr:col>
      <xdr:colOff>31750</xdr:colOff>
      <xdr:row>58</xdr:row>
      <xdr:rowOff>24130</xdr:rowOff>
    </xdr:to>
    <xdr:cxnSp macro="">
      <xdr:nvCxnSpPr>
        <xdr:cNvPr id="244" name="直線コネクタ 243"/>
        <xdr:cNvCxnSpPr/>
      </xdr:nvCxnSpPr>
      <xdr:spPr>
        <a:xfrm>
          <a:off x="15671800" y="99225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149860</xdr:rowOff>
    </xdr:from>
    <xdr:to>
      <xdr:col>22</xdr:col>
      <xdr:colOff>565150</xdr:colOff>
      <xdr:row>58</xdr:row>
      <xdr:rowOff>24130</xdr:rowOff>
    </xdr:to>
    <xdr:cxnSp macro="">
      <xdr:nvCxnSpPr>
        <xdr:cNvPr id="247" name="直線コネクタ 246"/>
        <xdr:cNvCxnSpPr/>
      </xdr:nvCxnSpPr>
      <xdr:spPr>
        <a:xfrm flipV="1">
          <a:off x="14782800" y="99225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167005</xdr:rowOff>
    </xdr:from>
    <xdr:to>
      <xdr:col>21</xdr:col>
      <xdr:colOff>361950</xdr:colOff>
      <xdr:row>58</xdr:row>
      <xdr:rowOff>24130</xdr:rowOff>
    </xdr:to>
    <xdr:cxnSp macro="">
      <xdr:nvCxnSpPr>
        <xdr:cNvPr id="250" name="直線コネクタ 249"/>
        <xdr:cNvCxnSpPr/>
      </xdr:nvCxnSpPr>
      <xdr:spPr>
        <a:xfrm>
          <a:off x="13893800" y="9939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57</xdr:row>
      <xdr:rowOff>167005</xdr:rowOff>
    </xdr:to>
    <xdr:cxnSp macro="">
      <xdr:nvCxnSpPr>
        <xdr:cNvPr id="253" name="直線コネクタ 252"/>
        <xdr:cNvCxnSpPr/>
      </xdr:nvCxnSpPr>
      <xdr:spPr>
        <a:xfrm>
          <a:off x="13004800" y="99339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144780</xdr:rowOff>
    </xdr:from>
    <xdr:to>
      <xdr:col>24</xdr:col>
      <xdr:colOff>82550</xdr:colOff>
      <xdr:row>58</xdr:row>
      <xdr:rowOff>74930</xdr:rowOff>
    </xdr:to>
    <xdr:sp macro="" textlink="">
      <xdr:nvSpPr>
        <xdr:cNvPr id="263" name="円/楕円 262"/>
        <xdr:cNvSpPr/>
      </xdr:nvSpPr>
      <xdr:spPr>
        <a:xfrm>
          <a:off x="164592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161307</xdr:rowOff>
    </xdr:from>
    <xdr:ext cx="762000" cy="259045"/>
    <xdr:sp macro="" textlink="">
      <xdr:nvSpPr>
        <xdr:cNvPr id="264" name="その他該当値テキスト"/>
        <xdr:cNvSpPr txBox="1"/>
      </xdr:nvSpPr>
      <xdr:spPr>
        <a:xfrm>
          <a:off x="16598900" y="976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99060</xdr:rowOff>
    </xdr:from>
    <xdr:to>
      <xdr:col>22</xdr:col>
      <xdr:colOff>615950</xdr:colOff>
      <xdr:row>58</xdr:row>
      <xdr:rowOff>29210</xdr:rowOff>
    </xdr:to>
    <xdr:sp macro="" textlink="">
      <xdr:nvSpPr>
        <xdr:cNvPr id="265" name="円/楕円 264"/>
        <xdr:cNvSpPr/>
      </xdr:nvSpPr>
      <xdr:spPr>
        <a:xfrm>
          <a:off x="15621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39387</xdr:rowOff>
    </xdr:from>
    <xdr:ext cx="736600" cy="259045"/>
    <xdr:sp macro="" textlink="">
      <xdr:nvSpPr>
        <xdr:cNvPr id="266" name="テキスト ボックス 265"/>
        <xdr:cNvSpPr txBox="1"/>
      </xdr:nvSpPr>
      <xdr:spPr>
        <a:xfrm>
          <a:off x="15290800" y="964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144780</xdr:rowOff>
    </xdr:from>
    <xdr:to>
      <xdr:col>21</xdr:col>
      <xdr:colOff>412750</xdr:colOff>
      <xdr:row>58</xdr:row>
      <xdr:rowOff>74930</xdr:rowOff>
    </xdr:to>
    <xdr:sp macro="" textlink="">
      <xdr:nvSpPr>
        <xdr:cNvPr id="267" name="円/楕円 266"/>
        <xdr:cNvSpPr/>
      </xdr:nvSpPr>
      <xdr:spPr>
        <a:xfrm>
          <a:off x="14732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85107</xdr:rowOff>
    </xdr:from>
    <xdr:ext cx="762000" cy="259045"/>
    <xdr:sp macro="" textlink="">
      <xdr:nvSpPr>
        <xdr:cNvPr id="268" name="テキスト ボックス 26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116205</xdr:rowOff>
    </xdr:from>
    <xdr:to>
      <xdr:col>20</xdr:col>
      <xdr:colOff>209550</xdr:colOff>
      <xdr:row>58</xdr:row>
      <xdr:rowOff>46355</xdr:rowOff>
    </xdr:to>
    <xdr:sp macro="" textlink="">
      <xdr:nvSpPr>
        <xdr:cNvPr id="269" name="円/楕円 268"/>
        <xdr:cNvSpPr/>
      </xdr:nvSpPr>
      <xdr:spPr>
        <a:xfrm>
          <a:off x="13843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56532</xdr:rowOff>
    </xdr:from>
    <xdr:ext cx="762000" cy="259045"/>
    <xdr:sp macro="" textlink="">
      <xdr:nvSpPr>
        <xdr:cNvPr id="270" name="テキスト ボックス 269"/>
        <xdr:cNvSpPr txBox="1"/>
      </xdr:nvSpPr>
      <xdr:spPr>
        <a:xfrm>
          <a:off x="13512800" y="96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1" name="円/楕円 270"/>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72" name="テキスト ボックス 271"/>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effectLst/>
              <a:latin typeface="+mn-lt"/>
              <a:ea typeface="+mn-ea"/>
              <a:cs typeface="+mn-cs"/>
            </a:rPr>
            <a:t>　補助費等における経常収支比率については、集中改革プラン等の推進により見直しや削減を進めてきており、類似団体平均と同等程度の水準で推移してきたが、広域連合に対する負担の増加</a:t>
          </a:r>
          <a:r>
            <a:rPr lang="ja-JP" altLang="en-US" sz="1100" b="0" i="0" baseline="0">
              <a:solidFill>
                <a:schemeClr val="tx1"/>
              </a:solidFill>
              <a:effectLst/>
              <a:latin typeface="+mn-lt"/>
              <a:ea typeface="+mn-ea"/>
              <a:cs typeface="+mn-cs"/>
            </a:rPr>
            <a:t>している。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ここでの削減は困難なため、そのほかの部分で今後も着実な行財政改革の推進により見直しを進める必要がある。</a:t>
          </a:r>
          <a:endParaRPr lang="ja-JP" altLang="ja-JP" sz="1400">
            <a:solidFill>
              <a:schemeClr val="tx1"/>
            </a:solidFill>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38</xdr:row>
      <xdr:rowOff>44704</xdr:rowOff>
    </xdr:to>
    <xdr:cxnSp macro="">
      <xdr:nvCxnSpPr>
        <xdr:cNvPr id="302" name="直線コネクタ 301"/>
        <xdr:cNvCxnSpPr/>
      </xdr:nvCxnSpPr>
      <xdr:spPr>
        <a:xfrm flipV="1">
          <a:off x="15671800" y="636778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44704</xdr:rowOff>
    </xdr:from>
    <xdr:to>
      <xdr:col>22</xdr:col>
      <xdr:colOff>565150</xdr:colOff>
      <xdr:row>38</xdr:row>
      <xdr:rowOff>90424</xdr:rowOff>
    </xdr:to>
    <xdr:cxnSp macro="">
      <xdr:nvCxnSpPr>
        <xdr:cNvPr id="305" name="直線コネクタ 304"/>
        <xdr:cNvCxnSpPr/>
      </xdr:nvCxnSpPr>
      <xdr:spPr>
        <a:xfrm flipV="1">
          <a:off x="14782800" y="6559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26416</xdr:rowOff>
    </xdr:from>
    <xdr:to>
      <xdr:col>21</xdr:col>
      <xdr:colOff>361950</xdr:colOff>
      <xdr:row>38</xdr:row>
      <xdr:rowOff>90424</xdr:rowOff>
    </xdr:to>
    <xdr:cxnSp macro="">
      <xdr:nvCxnSpPr>
        <xdr:cNvPr id="308" name="直線コネクタ 307"/>
        <xdr:cNvCxnSpPr/>
      </xdr:nvCxnSpPr>
      <xdr:spPr>
        <a:xfrm>
          <a:off x="13893800" y="65415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170434</xdr:rowOff>
    </xdr:from>
    <xdr:to>
      <xdr:col>20</xdr:col>
      <xdr:colOff>158750</xdr:colOff>
      <xdr:row>38</xdr:row>
      <xdr:rowOff>26416</xdr:rowOff>
    </xdr:to>
    <xdr:cxnSp macro="">
      <xdr:nvCxnSpPr>
        <xdr:cNvPr id="311" name="直線コネクタ 310"/>
        <xdr:cNvCxnSpPr/>
      </xdr:nvCxnSpPr>
      <xdr:spPr>
        <a:xfrm>
          <a:off x="13004800" y="6514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1" name="円/楕円 320"/>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161307</xdr:rowOff>
    </xdr:from>
    <xdr:ext cx="762000" cy="259045"/>
    <xdr:sp macro="" textlink="">
      <xdr:nvSpPr>
        <xdr:cNvPr id="322"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165354</xdr:rowOff>
    </xdr:from>
    <xdr:to>
      <xdr:col>22</xdr:col>
      <xdr:colOff>615950</xdr:colOff>
      <xdr:row>38</xdr:row>
      <xdr:rowOff>95504</xdr:rowOff>
    </xdr:to>
    <xdr:sp macro="" textlink="">
      <xdr:nvSpPr>
        <xdr:cNvPr id="323" name="円/楕円 322"/>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80281</xdr:rowOff>
    </xdr:from>
    <xdr:ext cx="736600" cy="259045"/>
    <xdr:sp macro="" textlink="">
      <xdr:nvSpPr>
        <xdr:cNvPr id="324" name="テキスト ボックス 323"/>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39624</xdr:rowOff>
    </xdr:from>
    <xdr:to>
      <xdr:col>21</xdr:col>
      <xdr:colOff>412750</xdr:colOff>
      <xdr:row>38</xdr:row>
      <xdr:rowOff>141224</xdr:rowOff>
    </xdr:to>
    <xdr:sp macro="" textlink="">
      <xdr:nvSpPr>
        <xdr:cNvPr id="325" name="円/楕円 324"/>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126001</xdr:rowOff>
    </xdr:from>
    <xdr:ext cx="762000" cy="259045"/>
    <xdr:sp macro="" textlink="">
      <xdr:nvSpPr>
        <xdr:cNvPr id="326" name="テキスト ボックス 325"/>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147066</xdr:rowOff>
    </xdr:from>
    <xdr:to>
      <xdr:col>20</xdr:col>
      <xdr:colOff>209550</xdr:colOff>
      <xdr:row>38</xdr:row>
      <xdr:rowOff>77215</xdr:rowOff>
    </xdr:to>
    <xdr:sp macro="" textlink="">
      <xdr:nvSpPr>
        <xdr:cNvPr id="327" name="円/楕円 326"/>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61993</xdr:rowOff>
    </xdr:from>
    <xdr:ext cx="762000" cy="259045"/>
    <xdr:sp macro="" textlink="">
      <xdr:nvSpPr>
        <xdr:cNvPr id="328" name="テキスト ボックス 327"/>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119634</xdr:rowOff>
    </xdr:from>
    <xdr:to>
      <xdr:col>19</xdr:col>
      <xdr:colOff>6350</xdr:colOff>
      <xdr:row>38</xdr:row>
      <xdr:rowOff>49785</xdr:rowOff>
    </xdr:to>
    <xdr:sp macro="" textlink="">
      <xdr:nvSpPr>
        <xdr:cNvPr id="329" name="円/楕円 328"/>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34561</xdr:rowOff>
    </xdr:from>
    <xdr:ext cx="762000" cy="259045"/>
    <xdr:sp macro="" textlink="">
      <xdr:nvSpPr>
        <xdr:cNvPr id="330" name="テキスト ボックス 329"/>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衛生・保健施設等の建設、さらに国営土地改良事業など、大規模な事業に係る地方債発行により、元利償還額や公債費の経常収支比率が高水準で推移してきたが、近年の投資的事業抑制により地方債の発行が大幅に抑えられたことから今後は減少傾向にある。</a:t>
          </a:r>
          <a:endParaRPr lang="ja-JP" altLang="ja-JP" sz="1400">
            <a:effectLst/>
          </a:endParaRPr>
        </a:p>
        <a:p>
          <a:r>
            <a:rPr lang="ja-JP" altLang="ja-JP" sz="1100" b="0" i="0" baseline="0">
              <a:solidFill>
                <a:schemeClr val="dk1"/>
              </a:solidFill>
              <a:effectLst/>
              <a:latin typeface="+mn-lt"/>
              <a:ea typeface="+mn-ea"/>
              <a:cs typeface="+mn-cs"/>
            </a:rPr>
            <a:t>　今後の公債費については、老朽化する学校施設の改修事業や公営住宅の建て替えによる公債費の増加が見込まれ、更なる行財政改革の確実な推進により、全ての事務事業について評価し見直しを進めるなど、経常経費の削減に努め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77</xdr:row>
      <xdr:rowOff>106426</xdr:rowOff>
    </xdr:to>
    <xdr:cxnSp macro="">
      <xdr:nvCxnSpPr>
        <xdr:cNvPr id="360" name="直線コネクタ 359"/>
        <xdr:cNvCxnSpPr/>
      </xdr:nvCxnSpPr>
      <xdr:spPr>
        <a:xfrm>
          <a:off x="3987800" y="132943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92711</xdr:rowOff>
    </xdr:from>
    <xdr:to>
      <xdr:col>5</xdr:col>
      <xdr:colOff>549275</xdr:colOff>
      <xdr:row>77</xdr:row>
      <xdr:rowOff>124713</xdr:rowOff>
    </xdr:to>
    <xdr:cxnSp macro="">
      <xdr:nvCxnSpPr>
        <xdr:cNvPr id="363" name="直線コネクタ 362"/>
        <xdr:cNvCxnSpPr/>
      </xdr:nvCxnSpPr>
      <xdr:spPr>
        <a:xfrm flipV="1">
          <a:off x="3098800" y="132943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78</xdr:row>
      <xdr:rowOff>90424</xdr:rowOff>
    </xdr:to>
    <xdr:cxnSp macro="">
      <xdr:nvCxnSpPr>
        <xdr:cNvPr id="366" name="直線コネクタ 365"/>
        <xdr:cNvCxnSpPr/>
      </xdr:nvCxnSpPr>
      <xdr:spPr>
        <a:xfrm flipV="1">
          <a:off x="2209800" y="13326363"/>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90424</xdr:rowOff>
    </xdr:from>
    <xdr:to>
      <xdr:col>3</xdr:col>
      <xdr:colOff>142875</xdr:colOff>
      <xdr:row>78</xdr:row>
      <xdr:rowOff>113285</xdr:rowOff>
    </xdr:to>
    <xdr:cxnSp macro="">
      <xdr:nvCxnSpPr>
        <xdr:cNvPr id="369" name="直線コネクタ 368"/>
        <xdr:cNvCxnSpPr/>
      </xdr:nvCxnSpPr>
      <xdr:spPr>
        <a:xfrm flipV="1">
          <a:off x="1320800" y="13463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1" name="テキスト ボックス 37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79" name="円/楕円 378"/>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27703</xdr:rowOff>
    </xdr:from>
    <xdr:ext cx="762000" cy="259045"/>
    <xdr:sp macro="" textlink="">
      <xdr:nvSpPr>
        <xdr:cNvPr id="380"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81" name="円/楕円 380"/>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82" name="テキスト ボックス 381"/>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83" name="円/楕円 382"/>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84" name="テキスト ボックス 383"/>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39624</xdr:rowOff>
    </xdr:from>
    <xdr:to>
      <xdr:col>3</xdr:col>
      <xdr:colOff>193675</xdr:colOff>
      <xdr:row>78</xdr:row>
      <xdr:rowOff>141224</xdr:rowOff>
    </xdr:to>
    <xdr:sp macro="" textlink="">
      <xdr:nvSpPr>
        <xdr:cNvPr id="385" name="円/楕円 384"/>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126001</xdr:rowOff>
    </xdr:from>
    <xdr:ext cx="762000" cy="259045"/>
    <xdr:sp macro="" textlink="">
      <xdr:nvSpPr>
        <xdr:cNvPr id="386" name="テキスト ボックス 385"/>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62485</xdr:rowOff>
    </xdr:from>
    <xdr:to>
      <xdr:col>1</xdr:col>
      <xdr:colOff>676275</xdr:colOff>
      <xdr:row>78</xdr:row>
      <xdr:rowOff>164085</xdr:rowOff>
    </xdr:to>
    <xdr:sp macro="" textlink="">
      <xdr:nvSpPr>
        <xdr:cNvPr id="387" name="円/楕円 386"/>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148862</xdr:rowOff>
    </xdr:from>
    <xdr:ext cx="762000" cy="259045"/>
    <xdr:sp macro="" textlink="">
      <xdr:nvSpPr>
        <xdr:cNvPr id="388" name="テキスト ボックス 387"/>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公債費以外に係る経常収支比率は、類似団体と比較して同等あるいは低水準で推移している。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今後においても「町政運営改善プラン」に基づき、更なる見直しを進めていく。</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163576</xdr:rowOff>
    </xdr:from>
    <xdr:to>
      <xdr:col>24</xdr:col>
      <xdr:colOff>31750</xdr:colOff>
      <xdr:row>75</xdr:row>
      <xdr:rowOff>129286</xdr:rowOff>
    </xdr:to>
    <xdr:cxnSp macro="">
      <xdr:nvCxnSpPr>
        <xdr:cNvPr id="419" name="直線コネクタ 418"/>
        <xdr:cNvCxnSpPr/>
      </xdr:nvCxnSpPr>
      <xdr:spPr>
        <a:xfrm flipV="1">
          <a:off x="15671800" y="1285087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0"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129286</xdr:rowOff>
    </xdr:from>
    <xdr:to>
      <xdr:col>22</xdr:col>
      <xdr:colOff>565150</xdr:colOff>
      <xdr:row>75</xdr:row>
      <xdr:rowOff>165863</xdr:rowOff>
    </xdr:to>
    <xdr:cxnSp macro="">
      <xdr:nvCxnSpPr>
        <xdr:cNvPr id="422" name="直線コネクタ 421"/>
        <xdr:cNvCxnSpPr/>
      </xdr:nvCxnSpPr>
      <xdr:spPr>
        <a:xfrm flipV="1">
          <a:off x="14782800" y="12988036"/>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24" name="テキスト ボックス 423"/>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75</xdr:row>
      <xdr:rowOff>165863</xdr:rowOff>
    </xdr:to>
    <xdr:cxnSp macro="">
      <xdr:nvCxnSpPr>
        <xdr:cNvPr id="425" name="直線コネクタ 424"/>
        <xdr:cNvCxnSpPr/>
      </xdr:nvCxnSpPr>
      <xdr:spPr>
        <a:xfrm>
          <a:off x="13893800" y="129743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27" name="テキスト ボックス 426"/>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163576</xdr:rowOff>
    </xdr:from>
    <xdr:to>
      <xdr:col>20</xdr:col>
      <xdr:colOff>158750</xdr:colOff>
      <xdr:row>75</xdr:row>
      <xdr:rowOff>115570</xdr:rowOff>
    </xdr:to>
    <xdr:cxnSp macro="">
      <xdr:nvCxnSpPr>
        <xdr:cNvPr id="428" name="直線コネクタ 427"/>
        <xdr:cNvCxnSpPr/>
      </xdr:nvCxnSpPr>
      <xdr:spPr>
        <a:xfrm>
          <a:off x="13004800" y="128508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16273</xdr:rowOff>
    </xdr:from>
    <xdr:ext cx="762000" cy="259045"/>
    <xdr:sp macro="" textlink="">
      <xdr:nvSpPr>
        <xdr:cNvPr id="430" name="テキスト ボックス 429"/>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2" name="テキスト ボックス 431"/>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112776</xdr:rowOff>
    </xdr:from>
    <xdr:to>
      <xdr:col>24</xdr:col>
      <xdr:colOff>82550</xdr:colOff>
      <xdr:row>75</xdr:row>
      <xdr:rowOff>42926</xdr:rowOff>
    </xdr:to>
    <xdr:sp macro="" textlink="">
      <xdr:nvSpPr>
        <xdr:cNvPr id="438" name="円/楕円 437"/>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129303</xdr:rowOff>
    </xdr:from>
    <xdr:ext cx="762000" cy="259045"/>
    <xdr:sp macro="" textlink="">
      <xdr:nvSpPr>
        <xdr:cNvPr id="439" name="公債費以外該当値テキスト"/>
        <xdr:cNvSpPr txBox="1"/>
      </xdr:nvSpPr>
      <xdr:spPr>
        <a:xfrm>
          <a:off x="16598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78486</xdr:rowOff>
    </xdr:from>
    <xdr:to>
      <xdr:col>22</xdr:col>
      <xdr:colOff>615950</xdr:colOff>
      <xdr:row>76</xdr:row>
      <xdr:rowOff>8635</xdr:rowOff>
    </xdr:to>
    <xdr:sp macro="" textlink="">
      <xdr:nvSpPr>
        <xdr:cNvPr id="440" name="円/楕円 439"/>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18813</xdr:rowOff>
    </xdr:from>
    <xdr:ext cx="736600" cy="259045"/>
    <xdr:sp macro="" textlink="">
      <xdr:nvSpPr>
        <xdr:cNvPr id="441" name="テキスト ボックス 440"/>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115062</xdr:rowOff>
    </xdr:from>
    <xdr:to>
      <xdr:col>21</xdr:col>
      <xdr:colOff>412750</xdr:colOff>
      <xdr:row>76</xdr:row>
      <xdr:rowOff>45213</xdr:rowOff>
    </xdr:to>
    <xdr:sp macro="" textlink="">
      <xdr:nvSpPr>
        <xdr:cNvPr id="442" name="円/楕円 441"/>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43" name="テキスト ボックス 442"/>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44" name="円/楕円 443"/>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5097</xdr:rowOff>
    </xdr:from>
    <xdr:ext cx="762000" cy="259045"/>
    <xdr:sp macro="" textlink="">
      <xdr:nvSpPr>
        <xdr:cNvPr id="445" name="テキスト ボックス 444"/>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112776</xdr:rowOff>
    </xdr:from>
    <xdr:to>
      <xdr:col>19</xdr:col>
      <xdr:colOff>6350</xdr:colOff>
      <xdr:row>75</xdr:row>
      <xdr:rowOff>42926</xdr:rowOff>
    </xdr:to>
    <xdr:sp macro="" textlink="">
      <xdr:nvSpPr>
        <xdr:cNvPr id="446" name="円/楕円 445"/>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53103</xdr:rowOff>
    </xdr:from>
    <xdr:ext cx="762000" cy="259045"/>
    <xdr:sp macro="" textlink="">
      <xdr:nvSpPr>
        <xdr:cNvPr id="447" name="テキスト ボックス 446"/>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北海道上富良野町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79375</xdr:rowOff>
    </xdr:from>
    <xdr:to>
      <xdr:col>4</xdr:col>
      <xdr:colOff>1117600</xdr:colOff>
      <xdr:row>17</xdr:row>
      <xdr:rowOff>87147</xdr:rowOff>
    </xdr:to>
    <xdr:cxnSp macro="">
      <xdr:nvCxnSpPr>
        <xdr:cNvPr id="50" name="直線コネクタ 49"/>
        <xdr:cNvCxnSpPr/>
      </xdr:nvCxnSpPr>
      <xdr:spPr bwMode="auto">
        <a:xfrm flipV="1">
          <a:off x="5003800" y="3041650"/>
          <a:ext cx="6477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87147</xdr:rowOff>
    </xdr:from>
    <xdr:to>
      <xdr:col>4</xdr:col>
      <xdr:colOff>469900</xdr:colOff>
      <xdr:row>17</xdr:row>
      <xdr:rowOff>100833</xdr:rowOff>
    </xdr:to>
    <xdr:cxnSp macro="">
      <xdr:nvCxnSpPr>
        <xdr:cNvPr id="53" name="直線コネクタ 52"/>
        <xdr:cNvCxnSpPr/>
      </xdr:nvCxnSpPr>
      <xdr:spPr bwMode="auto">
        <a:xfrm flipV="1">
          <a:off x="4305300" y="3049422"/>
          <a:ext cx="698500" cy="1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100833</xdr:rowOff>
    </xdr:from>
    <xdr:to>
      <xdr:col>3</xdr:col>
      <xdr:colOff>904875</xdr:colOff>
      <xdr:row>17</xdr:row>
      <xdr:rowOff>126855</xdr:rowOff>
    </xdr:to>
    <xdr:cxnSp macro="">
      <xdr:nvCxnSpPr>
        <xdr:cNvPr id="56" name="直線コネクタ 55"/>
        <xdr:cNvCxnSpPr/>
      </xdr:nvCxnSpPr>
      <xdr:spPr bwMode="auto">
        <a:xfrm flipV="1">
          <a:off x="3606800" y="3063108"/>
          <a:ext cx="698500" cy="2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126855</xdr:rowOff>
    </xdr:from>
    <xdr:to>
      <xdr:col>3</xdr:col>
      <xdr:colOff>206375</xdr:colOff>
      <xdr:row>17</xdr:row>
      <xdr:rowOff>130749</xdr:rowOff>
    </xdr:to>
    <xdr:cxnSp macro="">
      <xdr:nvCxnSpPr>
        <xdr:cNvPr id="59" name="直線コネクタ 58"/>
        <xdr:cNvCxnSpPr/>
      </xdr:nvCxnSpPr>
      <xdr:spPr bwMode="auto">
        <a:xfrm flipV="1">
          <a:off x="2908300" y="3089130"/>
          <a:ext cx="698500" cy="3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28575</xdr:rowOff>
    </xdr:from>
    <xdr:to>
      <xdr:col>5</xdr:col>
      <xdr:colOff>34925</xdr:colOff>
      <xdr:row>17</xdr:row>
      <xdr:rowOff>130175</xdr:rowOff>
    </xdr:to>
    <xdr:sp macro="" textlink="">
      <xdr:nvSpPr>
        <xdr:cNvPr id="69" name="円/楕円 68"/>
        <xdr:cNvSpPr/>
      </xdr:nvSpPr>
      <xdr:spPr bwMode="auto">
        <a:xfrm>
          <a:off x="5600700" y="299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45102</xdr:rowOff>
    </xdr:from>
    <xdr:ext cx="762000" cy="259045"/>
    <xdr:sp macro="" textlink="">
      <xdr:nvSpPr>
        <xdr:cNvPr id="70" name="人口1人当たり決算額の推移該当値テキスト130"/>
        <xdr:cNvSpPr txBox="1"/>
      </xdr:nvSpPr>
      <xdr:spPr>
        <a:xfrm>
          <a:off x="5740400" y="283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117,500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36347</xdr:rowOff>
    </xdr:from>
    <xdr:to>
      <xdr:col>4</xdr:col>
      <xdr:colOff>520700</xdr:colOff>
      <xdr:row>17</xdr:row>
      <xdr:rowOff>137947</xdr:rowOff>
    </xdr:to>
    <xdr:sp macro="" textlink="">
      <xdr:nvSpPr>
        <xdr:cNvPr id="71" name="円/楕円 70"/>
        <xdr:cNvSpPr/>
      </xdr:nvSpPr>
      <xdr:spPr bwMode="auto">
        <a:xfrm>
          <a:off x="4953000" y="299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148124</xdr:rowOff>
    </xdr:from>
    <xdr:ext cx="736600" cy="259045"/>
    <xdr:sp macro="" textlink="">
      <xdr:nvSpPr>
        <xdr:cNvPr id="72" name="テキスト ボックス 71"/>
        <xdr:cNvSpPr txBox="1"/>
      </xdr:nvSpPr>
      <xdr:spPr>
        <a:xfrm>
          <a:off x="4622800" y="2767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116,480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50033</xdr:rowOff>
    </xdr:from>
    <xdr:to>
      <xdr:col>3</xdr:col>
      <xdr:colOff>955675</xdr:colOff>
      <xdr:row>17</xdr:row>
      <xdr:rowOff>151633</xdr:rowOff>
    </xdr:to>
    <xdr:sp macro="" textlink="">
      <xdr:nvSpPr>
        <xdr:cNvPr id="73" name="円/楕円 72"/>
        <xdr:cNvSpPr/>
      </xdr:nvSpPr>
      <xdr:spPr bwMode="auto">
        <a:xfrm>
          <a:off x="4254500" y="301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161810</xdr:rowOff>
    </xdr:from>
    <xdr:ext cx="762000" cy="259045"/>
    <xdr:sp macro="" textlink="">
      <xdr:nvSpPr>
        <xdr:cNvPr id="74" name="テキスト ボックス 73"/>
        <xdr:cNvSpPr txBox="1"/>
      </xdr:nvSpPr>
      <xdr:spPr>
        <a:xfrm>
          <a:off x="3924300" y="278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114,684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76055</xdr:rowOff>
    </xdr:from>
    <xdr:to>
      <xdr:col>3</xdr:col>
      <xdr:colOff>257175</xdr:colOff>
      <xdr:row>18</xdr:row>
      <xdr:rowOff>6205</xdr:rowOff>
    </xdr:to>
    <xdr:sp macro="" textlink="">
      <xdr:nvSpPr>
        <xdr:cNvPr id="75" name="円/楕円 74"/>
        <xdr:cNvSpPr/>
      </xdr:nvSpPr>
      <xdr:spPr bwMode="auto">
        <a:xfrm>
          <a:off x="3556000" y="303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16382</xdr:rowOff>
    </xdr:from>
    <xdr:ext cx="762000" cy="259045"/>
    <xdr:sp macro="" textlink="">
      <xdr:nvSpPr>
        <xdr:cNvPr id="76" name="テキスト ボックス 75"/>
        <xdr:cNvSpPr txBox="1"/>
      </xdr:nvSpPr>
      <xdr:spPr>
        <a:xfrm>
          <a:off x="3225800" y="280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111,269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79949</xdr:rowOff>
    </xdr:from>
    <xdr:to>
      <xdr:col>2</xdr:col>
      <xdr:colOff>692150</xdr:colOff>
      <xdr:row>18</xdr:row>
      <xdr:rowOff>10099</xdr:rowOff>
    </xdr:to>
    <xdr:sp macro="" textlink="">
      <xdr:nvSpPr>
        <xdr:cNvPr id="77" name="円/楕円 76"/>
        <xdr:cNvSpPr/>
      </xdr:nvSpPr>
      <xdr:spPr bwMode="auto">
        <a:xfrm>
          <a:off x="2857500" y="304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20276</xdr:rowOff>
    </xdr:from>
    <xdr:ext cx="762000" cy="259045"/>
    <xdr:sp macro="" textlink="">
      <xdr:nvSpPr>
        <xdr:cNvPr id="78" name="テキスト ボックス 77"/>
        <xdr:cNvSpPr txBox="1"/>
      </xdr:nvSpPr>
      <xdr:spPr>
        <a:xfrm>
          <a:off x="2527300" y="281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44841</xdr:rowOff>
    </xdr:from>
    <xdr:to>
      <xdr:col>4</xdr:col>
      <xdr:colOff>1117600</xdr:colOff>
      <xdr:row>35</xdr:row>
      <xdr:rowOff>85372</xdr:rowOff>
    </xdr:to>
    <xdr:cxnSp macro="">
      <xdr:nvCxnSpPr>
        <xdr:cNvPr id="110" name="直線コネクタ 109"/>
        <xdr:cNvCxnSpPr/>
      </xdr:nvCxnSpPr>
      <xdr:spPr bwMode="auto">
        <a:xfrm>
          <a:off x="5003800" y="6655191"/>
          <a:ext cx="647700" cy="4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44841</xdr:rowOff>
    </xdr:from>
    <xdr:to>
      <xdr:col>4</xdr:col>
      <xdr:colOff>469900</xdr:colOff>
      <xdr:row>35</xdr:row>
      <xdr:rowOff>55083</xdr:rowOff>
    </xdr:to>
    <xdr:cxnSp macro="">
      <xdr:nvCxnSpPr>
        <xdr:cNvPr id="113" name="直線コネクタ 112"/>
        <xdr:cNvCxnSpPr/>
      </xdr:nvCxnSpPr>
      <xdr:spPr bwMode="auto">
        <a:xfrm flipV="1">
          <a:off x="4305300" y="6655191"/>
          <a:ext cx="698500" cy="10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25822</xdr:rowOff>
    </xdr:from>
    <xdr:to>
      <xdr:col>3</xdr:col>
      <xdr:colOff>904875</xdr:colOff>
      <xdr:row>35</xdr:row>
      <xdr:rowOff>55083</xdr:rowOff>
    </xdr:to>
    <xdr:cxnSp macro="">
      <xdr:nvCxnSpPr>
        <xdr:cNvPr id="116" name="直線コネクタ 115"/>
        <xdr:cNvCxnSpPr/>
      </xdr:nvCxnSpPr>
      <xdr:spPr bwMode="auto">
        <a:xfrm>
          <a:off x="3606800" y="6293272"/>
          <a:ext cx="698500" cy="37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25822</xdr:rowOff>
    </xdr:from>
    <xdr:to>
      <xdr:col>3</xdr:col>
      <xdr:colOff>206375</xdr:colOff>
      <xdr:row>34</xdr:row>
      <xdr:rowOff>75657</xdr:rowOff>
    </xdr:to>
    <xdr:cxnSp macro="">
      <xdr:nvCxnSpPr>
        <xdr:cNvPr id="119" name="直線コネクタ 118"/>
        <xdr:cNvCxnSpPr/>
      </xdr:nvCxnSpPr>
      <xdr:spPr bwMode="auto">
        <a:xfrm flipV="1">
          <a:off x="2908300" y="6293272"/>
          <a:ext cx="6985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34572</xdr:rowOff>
    </xdr:from>
    <xdr:to>
      <xdr:col>5</xdr:col>
      <xdr:colOff>34925</xdr:colOff>
      <xdr:row>35</xdr:row>
      <xdr:rowOff>136172</xdr:rowOff>
    </xdr:to>
    <xdr:sp macro="" textlink="">
      <xdr:nvSpPr>
        <xdr:cNvPr id="129" name="円/楕円 128"/>
        <xdr:cNvSpPr/>
      </xdr:nvSpPr>
      <xdr:spPr bwMode="auto">
        <a:xfrm>
          <a:off x="5600700" y="664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222549</xdr:rowOff>
    </xdr:from>
    <xdr:ext cx="762000" cy="259045"/>
    <xdr:sp macro="" textlink="">
      <xdr:nvSpPr>
        <xdr:cNvPr id="130" name="人口1人当たり決算額の推移該当値テキスト445"/>
        <xdr:cNvSpPr txBox="1"/>
      </xdr:nvSpPr>
      <xdr:spPr>
        <a:xfrm>
          <a:off x="5740400" y="648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34,321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336941</xdr:rowOff>
    </xdr:from>
    <xdr:to>
      <xdr:col>4</xdr:col>
      <xdr:colOff>520700</xdr:colOff>
      <xdr:row>35</xdr:row>
      <xdr:rowOff>95641</xdr:rowOff>
    </xdr:to>
    <xdr:sp macro="" textlink="">
      <xdr:nvSpPr>
        <xdr:cNvPr id="131" name="円/楕円 130"/>
        <xdr:cNvSpPr/>
      </xdr:nvSpPr>
      <xdr:spPr bwMode="auto">
        <a:xfrm>
          <a:off x="4953000" y="660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105818</xdr:rowOff>
    </xdr:from>
    <xdr:ext cx="736600" cy="259045"/>
    <xdr:sp macro="" textlink="">
      <xdr:nvSpPr>
        <xdr:cNvPr id="132" name="テキスト ボックス 131"/>
        <xdr:cNvSpPr txBox="1"/>
      </xdr:nvSpPr>
      <xdr:spPr>
        <a:xfrm>
          <a:off x="4622800" y="63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4283</xdr:rowOff>
    </xdr:from>
    <xdr:to>
      <xdr:col>3</xdr:col>
      <xdr:colOff>955675</xdr:colOff>
      <xdr:row>35</xdr:row>
      <xdr:rowOff>105883</xdr:rowOff>
    </xdr:to>
    <xdr:sp macro="" textlink="">
      <xdr:nvSpPr>
        <xdr:cNvPr id="133" name="円/楕円 132"/>
        <xdr:cNvSpPr/>
      </xdr:nvSpPr>
      <xdr:spPr bwMode="auto">
        <a:xfrm>
          <a:off x="4254500" y="661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116059</xdr:rowOff>
    </xdr:from>
    <xdr:ext cx="762000" cy="259045"/>
    <xdr:sp macro="" textlink="">
      <xdr:nvSpPr>
        <xdr:cNvPr id="134" name="テキスト ボックス 133"/>
        <xdr:cNvSpPr txBox="1"/>
      </xdr:nvSpPr>
      <xdr:spPr>
        <a:xfrm>
          <a:off x="3924300" y="638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317922</xdr:rowOff>
    </xdr:from>
    <xdr:to>
      <xdr:col>3</xdr:col>
      <xdr:colOff>257175</xdr:colOff>
      <xdr:row>34</xdr:row>
      <xdr:rowOff>76622</xdr:rowOff>
    </xdr:to>
    <xdr:sp macro="" textlink="">
      <xdr:nvSpPr>
        <xdr:cNvPr id="135" name="円/楕円 134"/>
        <xdr:cNvSpPr/>
      </xdr:nvSpPr>
      <xdr:spPr bwMode="auto">
        <a:xfrm>
          <a:off x="3556000" y="624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86799</xdr:rowOff>
    </xdr:from>
    <xdr:ext cx="762000" cy="259045"/>
    <xdr:sp macro="" textlink="">
      <xdr:nvSpPr>
        <xdr:cNvPr id="136" name="テキスト ボックス 135"/>
        <xdr:cNvSpPr txBox="1"/>
      </xdr:nvSpPr>
      <xdr:spPr>
        <a:xfrm>
          <a:off x="3225800" y="601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51,926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24857</xdr:rowOff>
    </xdr:from>
    <xdr:to>
      <xdr:col>2</xdr:col>
      <xdr:colOff>692150</xdr:colOff>
      <xdr:row>34</xdr:row>
      <xdr:rowOff>126457</xdr:rowOff>
    </xdr:to>
    <xdr:sp macro="" textlink="">
      <xdr:nvSpPr>
        <xdr:cNvPr id="137" name="円/楕円 136"/>
        <xdr:cNvSpPr/>
      </xdr:nvSpPr>
      <xdr:spPr bwMode="auto">
        <a:xfrm>
          <a:off x="2857500" y="629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136634</xdr:rowOff>
    </xdr:from>
    <xdr:ext cx="762000" cy="259045"/>
    <xdr:sp macro="" textlink="">
      <xdr:nvSpPr>
        <xdr:cNvPr id="138" name="テキスト ボックス 137"/>
        <xdr:cNvSpPr txBox="1"/>
      </xdr:nvSpPr>
      <xdr:spPr>
        <a:xfrm>
          <a:off x="2527300" y="606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北海道上富良野町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10,984
10,949
237.10
7,732,498
7,441,138
212,753
4,216,027
8,406,823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94597</xdr:rowOff>
    </xdr:from>
    <xdr:to>
      <xdr:col>6</xdr:col>
      <xdr:colOff>511175</xdr:colOff>
      <xdr:row>37</xdr:row>
      <xdr:rowOff>97295</xdr:rowOff>
    </xdr:to>
    <xdr:cxnSp macro="">
      <xdr:nvCxnSpPr>
        <xdr:cNvPr id="61" name="直線コネクタ 60"/>
        <xdr:cNvCxnSpPr/>
      </xdr:nvCxnSpPr>
      <xdr:spPr>
        <a:xfrm>
          <a:off x="3797300" y="6438247"/>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94597</xdr:rowOff>
    </xdr:from>
    <xdr:to>
      <xdr:col>5</xdr:col>
      <xdr:colOff>358775</xdr:colOff>
      <xdr:row>37</xdr:row>
      <xdr:rowOff>122387</xdr:rowOff>
    </xdr:to>
    <xdr:cxnSp macro="">
      <xdr:nvCxnSpPr>
        <xdr:cNvPr id="64" name="直線コネクタ 63"/>
        <xdr:cNvCxnSpPr/>
      </xdr:nvCxnSpPr>
      <xdr:spPr>
        <a:xfrm flipV="1">
          <a:off x="2908300" y="6438247"/>
          <a:ext cx="889000" cy="2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90360</xdr:rowOff>
    </xdr:from>
    <xdr:to>
      <xdr:col>4</xdr:col>
      <xdr:colOff>155575</xdr:colOff>
      <xdr:row>37</xdr:row>
      <xdr:rowOff>122387</xdr:rowOff>
    </xdr:to>
    <xdr:cxnSp macro="">
      <xdr:nvCxnSpPr>
        <xdr:cNvPr id="67" name="直線コネクタ 66"/>
        <xdr:cNvCxnSpPr/>
      </xdr:nvCxnSpPr>
      <xdr:spPr>
        <a:xfrm>
          <a:off x="2019300" y="6434010"/>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90360</xdr:rowOff>
    </xdr:from>
    <xdr:to>
      <xdr:col>2</xdr:col>
      <xdr:colOff>638175</xdr:colOff>
      <xdr:row>37</xdr:row>
      <xdr:rowOff>108862</xdr:rowOff>
    </xdr:to>
    <xdr:cxnSp macro="">
      <xdr:nvCxnSpPr>
        <xdr:cNvPr id="70" name="直線コネクタ 69"/>
        <xdr:cNvCxnSpPr/>
      </xdr:nvCxnSpPr>
      <xdr:spPr>
        <a:xfrm flipV="1">
          <a:off x="1130300" y="6434010"/>
          <a:ext cx="8890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46495</xdr:rowOff>
    </xdr:from>
    <xdr:to>
      <xdr:col>6</xdr:col>
      <xdr:colOff>561975</xdr:colOff>
      <xdr:row>37</xdr:row>
      <xdr:rowOff>148095</xdr:rowOff>
    </xdr:to>
    <xdr:sp macro="" textlink="">
      <xdr:nvSpPr>
        <xdr:cNvPr id="80" name="円/楕円 79"/>
        <xdr:cNvSpPr/>
      </xdr:nvSpPr>
      <xdr:spPr>
        <a:xfrm>
          <a:off x="4584700" y="63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69372</xdr:rowOff>
    </xdr:from>
    <xdr:ext cx="534377" cy="259045"/>
    <xdr:sp macro="" textlink="">
      <xdr:nvSpPr>
        <xdr:cNvPr id="81" name="人件費該当値テキスト"/>
        <xdr:cNvSpPr txBox="1"/>
      </xdr:nvSpPr>
      <xdr:spPr>
        <a:xfrm>
          <a:off x="4686300" y="624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88,065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43797</xdr:rowOff>
    </xdr:from>
    <xdr:to>
      <xdr:col>5</xdr:col>
      <xdr:colOff>409575</xdr:colOff>
      <xdr:row>37</xdr:row>
      <xdr:rowOff>145397</xdr:rowOff>
    </xdr:to>
    <xdr:sp macro="" textlink="">
      <xdr:nvSpPr>
        <xdr:cNvPr id="82" name="円/楕円 81"/>
        <xdr:cNvSpPr/>
      </xdr:nvSpPr>
      <xdr:spPr>
        <a:xfrm>
          <a:off x="3746500" y="63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136524</xdr:rowOff>
    </xdr:from>
    <xdr:ext cx="534377" cy="259045"/>
    <xdr:sp macro="" textlink="">
      <xdr:nvSpPr>
        <xdr:cNvPr id="83" name="テキスト ボックス 82"/>
        <xdr:cNvSpPr txBox="1"/>
      </xdr:nvSpPr>
      <xdr:spPr>
        <a:xfrm>
          <a:off x="3530111" y="64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71587</xdr:rowOff>
    </xdr:from>
    <xdr:to>
      <xdr:col>4</xdr:col>
      <xdr:colOff>206375</xdr:colOff>
      <xdr:row>38</xdr:row>
      <xdr:rowOff>1738</xdr:rowOff>
    </xdr:to>
    <xdr:sp macro="" textlink="">
      <xdr:nvSpPr>
        <xdr:cNvPr id="84" name="円/楕円 83"/>
        <xdr:cNvSpPr/>
      </xdr:nvSpPr>
      <xdr:spPr>
        <a:xfrm>
          <a:off x="2857500" y="6415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164314</xdr:rowOff>
    </xdr:from>
    <xdr:ext cx="534377" cy="259045"/>
    <xdr:sp macro="" textlink="">
      <xdr:nvSpPr>
        <xdr:cNvPr id="85" name="テキスト ボックス 84"/>
        <xdr:cNvSpPr txBox="1"/>
      </xdr:nvSpPr>
      <xdr:spPr>
        <a:xfrm>
          <a:off x="2641111" y="650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39560</xdr:rowOff>
    </xdr:from>
    <xdr:to>
      <xdr:col>3</xdr:col>
      <xdr:colOff>3175</xdr:colOff>
      <xdr:row>37</xdr:row>
      <xdr:rowOff>141160</xdr:rowOff>
    </xdr:to>
    <xdr:sp macro="" textlink="">
      <xdr:nvSpPr>
        <xdr:cNvPr id="86" name="円/楕円 85"/>
        <xdr:cNvSpPr/>
      </xdr:nvSpPr>
      <xdr:spPr>
        <a:xfrm>
          <a:off x="1968500" y="63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157687</xdr:rowOff>
    </xdr:from>
    <xdr:ext cx="534377" cy="259045"/>
    <xdr:sp macro="" textlink="">
      <xdr:nvSpPr>
        <xdr:cNvPr id="87" name="テキスト ボックス 86"/>
        <xdr:cNvSpPr txBox="1"/>
      </xdr:nvSpPr>
      <xdr:spPr>
        <a:xfrm>
          <a:off x="1752111" y="61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88,975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58062</xdr:rowOff>
    </xdr:from>
    <xdr:to>
      <xdr:col>1</xdr:col>
      <xdr:colOff>485775</xdr:colOff>
      <xdr:row>37</xdr:row>
      <xdr:rowOff>159662</xdr:rowOff>
    </xdr:to>
    <xdr:sp macro="" textlink="">
      <xdr:nvSpPr>
        <xdr:cNvPr id="88" name="円/楕円 87"/>
        <xdr:cNvSpPr/>
      </xdr:nvSpPr>
      <xdr:spPr>
        <a:xfrm>
          <a:off x="1079500" y="64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150789</xdr:rowOff>
    </xdr:from>
    <xdr:ext cx="534377" cy="259045"/>
    <xdr:sp macro="" textlink="">
      <xdr:nvSpPr>
        <xdr:cNvPr id="89" name="テキスト ボックス 88"/>
        <xdr:cNvSpPr txBox="1"/>
      </xdr:nvSpPr>
      <xdr:spPr>
        <a:xfrm>
          <a:off x="863111" y="64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85672</xdr:rowOff>
    </xdr:from>
    <xdr:to>
      <xdr:col>6</xdr:col>
      <xdr:colOff>511175</xdr:colOff>
      <xdr:row>56</xdr:row>
      <xdr:rowOff>112652</xdr:rowOff>
    </xdr:to>
    <xdr:cxnSp macro="">
      <xdr:nvCxnSpPr>
        <xdr:cNvPr id="116" name="直線コネクタ 115"/>
        <xdr:cNvCxnSpPr/>
      </xdr:nvCxnSpPr>
      <xdr:spPr>
        <a:xfrm flipV="1">
          <a:off x="3797300" y="9686872"/>
          <a:ext cx="838200" cy="2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112652</xdr:rowOff>
    </xdr:from>
    <xdr:to>
      <xdr:col>5</xdr:col>
      <xdr:colOff>358775</xdr:colOff>
      <xdr:row>56</xdr:row>
      <xdr:rowOff>144729</xdr:rowOff>
    </xdr:to>
    <xdr:cxnSp macro="">
      <xdr:nvCxnSpPr>
        <xdr:cNvPr id="119" name="直線コネクタ 118"/>
        <xdr:cNvCxnSpPr/>
      </xdr:nvCxnSpPr>
      <xdr:spPr>
        <a:xfrm flipV="1">
          <a:off x="2908300" y="9713852"/>
          <a:ext cx="889000" cy="3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143477</xdr:rowOff>
    </xdr:from>
    <xdr:to>
      <xdr:col>4</xdr:col>
      <xdr:colOff>155575</xdr:colOff>
      <xdr:row>56</xdr:row>
      <xdr:rowOff>144729</xdr:rowOff>
    </xdr:to>
    <xdr:cxnSp macro="">
      <xdr:nvCxnSpPr>
        <xdr:cNvPr id="122" name="直線コネクタ 121"/>
        <xdr:cNvCxnSpPr/>
      </xdr:nvCxnSpPr>
      <xdr:spPr>
        <a:xfrm>
          <a:off x="2019300" y="9744677"/>
          <a:ext cx="8890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143477</xdr:rowOff>
    </xdr:from>
    <xdr:to>
      <xdr:col>2</xdr:col>
      <xdr:colOff>638175</xdr:colOff>
      <xdr:row>56</xdr:row>
      <xdr:rowOff>158546</xdr:rowOff>
    </xdr:to>
    <xdr:cxnSp macro="">
      <xdr:nvCxnSpPr>
        <xdr:cNvPr id="125" name="直線コネクタ 124"/>
        <xdr:cNvCxnSpPr/>
      </xdr:nvCxnSpPr>
      <xdr:spPr>
        <a:xfrm flipV="1">
          <a:off x="1130300" y="9744677"/>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34872</xdr:rowOff>
    </xdr:from>
    <xdr:to>
      <xdr:col>6</xdr:col>
      <xdr:colOff>561975</xdr:colOff>
      <xdr:row>56</xdr:row>
      <xdr:rowOff>136472</xdr:rowOff>
    </xdr:to>
    <xdr:sp macro="" textlink="">
      <xdr:nvSpPr>
        <xdr:cNvPr id="135" name="円/楕円 134"/>
        <xdr:cNvSpPr/>
      </xdr:nvSpPr>
      <xdr:spPr>
        <a:xfrm>
          <a:off x="4584700" y="96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57749</xdr:rowOff>
    </xdr:from>
    <xdr:ext cx="534377" cy="259045"/>
    <xdr:sp macro="" textlink="">
      <xdr:nvSpPr>
        <xdr:cNvPr id="136" name="物件費該当値テキスト"/>
        <xdr:cNvSpPr txBox="1"/>
      </xdr:nvSpPr>
      <xdr:spPr>
        <a:xfrm>
          <a:off x="4686300" y="94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86,817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61852</xdr:rowOff>
    </xdr:from>
    <xdr:to>
      <xdr:col>5</xdr:col>
      <xdr:colOff>409575</xdr:colOff>
      <xdr:row>56</xdr:row>
      <xdr:rowOff>163452</xdr:rowOff>
    </xdr:to>
    <xdr:sp macro="" textlink="">
      <xdr:nvSpPr>
        <xdr:cNvPr id="137" name="円/楕円 136"/>
        <xdr:cNvSpPr/>
      </xdr:nvSpPr>
      <xdr:spPr>
        <a:xfrm>
          <a:off x="3746500" y="966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8529</xdr:rowOff>
    </xdr:from>
    <xdr:ext cx="534377" cy="259045"/>
    <xdr:sp macro="" textlink="">
      <xdr:nvSpPr>
        <xdr:cNvPr id="138" name="テキスト ボックス 137"/>
        <xdr:cNvSpPr txBox="1"/>
      </xdr:nvSpPr>
      <xdr:spPr>
        <a:xfrm>
          <a:off x="3530111" y="94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93929</xdr:rowOff>
    </xdr:from>
    <xdr:to>
      <xdr:col>4</xdr:col>
      <xdr:colOff>206375</xdr:colOff>
      <xdr:row>57</xdr:row>
      <xdr:rowOff>24079</xdr:rowOff>
    </xdr:to>
    <xdr:sp macro="" textlink="">
      <xdr:nvSpPr>
        <xdr:cNvPr id="139" name="円/楕円 138"/>
        <xdr:cNvSpPr/>
      </xdr:nvSpPr>
      <xdr:spPr>
        <a:xfrm>
          <a:off x="2857500" y="96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15206</xdr:rowOff>
    </xdr:from>
    <xdr:ext cx="534377" cy="259045"/>
    <xdr:sp macro="" textlink="">
      <xdr:nvSpPr>
        <xdr:cNvPr id="140" name="テキスト ボックス 139"/>
        <xdr:cNvSpPr txBox="1"/>
      </xdr:nvSpPr>
      <xdr:spPr>
        <a:xfrm>
          <a:off x="2641111" y="978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92677</xdr:rowOff>
    </xdr:from>
    <xdr:to>
      <xdr:col>3</xdr:col>
      <xdr:colOff>3175</xdr:colOff>
      <xdr:row>57</xdr:row>
      <xdr:rowOff>22827</xdr:rowOff>
    </xdr:to>
    <xdr:sp macro="" textlink="">
      <xdr:nvSpPr>
        <xdr:cNvPr id="141" name="円/楕円 140"/>
        <xdr:cNvSpPr/>
      </xdr:nvSpPr>
      <xdr:spPr>
        <a:xfrm>
          <a:off x="1968500" y="96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39354</xdr:rowOff>
    </xdr:from>
    <xdr:ext cx="534377" cy="259045"/>
    <xdr:sp macro="" textlink="">
      <xdr:nvSpPr>
        <xdr:cNvPr id="142" name="テキスト ボックス 141"/>
        <xdr:cNvSpPr txBox="1"/>
      </xdr:nvSpPr>
      <xdr:spPr>
        <a:xfrm>
          <a:off x="1752111" y="94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107746</xdr:rowOff>
    </xdr:from>
    <xdr:to>
      <xdr:col>1</xdr:col>
      <xdr:colOff>485775</xdr:colOff>
      <xdr:row>57</xdr:row>
      <xdr:rowOff>37896</xdr:rowOff>
    </xdr:to>
    <xdr:sp macro="" textlink="">
      <xdr:nvSpPr>
        <xdr:cNvPr id="143" name="円/楕円 142"/>
        <xdr:cNvSpPr/>
      </xdr:nvSpPr>
      <xdr:spPr>
        <a:xfrm>
          <a:off x="1079500" y="97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54423</xdr:rowOff>
    </xdr:from>
    <xdr:ext cx="534377" cy="259045"/>
    <xdr:sp macro="" textlink="">
      <xdr:nvSpPr>
        <xdr:cNvPr id="144" name="テキスト ボックス 143"/>
        <xdr:cNvSpPr txBox="1"/>
      </xdr:nvSpPr>
      <xdr:spPr>
        <a:xfrm>
          <a:off x="863111" y="94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25126</xdr:rowOff>
    </xdr:from>
    <xdr:to>
      <xdr:col>6</xdr:col>
      <xdr:colOff>511175</xdr:colOff>
      <xdr:row>78</xdr:row>
      <xdr:rowOff>38202</xdr:rowOff>
    </xdr:to>
    <xdr:cxnSp macro="">
      <xdr:nvCxnSpPr>
        <xdr:cNvPr id="171" name="直線コネクタ 170"/>
        <xdr:cNvCxnSpPr/>
      </xdr:nvCxnSpPr>
      <xdr:spPr>
        <a:xfrm flipV="1">
          <a:off x="3797300" y="13398226"/>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25994</xdr:rowOff>
    </xdr:from>
    <xdr:to>
      <xdr:col>5</xdr:col>
      <xdr:colOff>358775</xdr:colOff>
      <xdr:row>78</xdr:row>
      <xdr:rowOff>38202</xdr:rowOff>
    </xdr:to>
    <xdr:cxnSp macro="">
      <xdr:nvCxnSpPr>
        <xdr:cNvPr id="174" name="直線コネクタ 173"/>
        <xdr:cNvCxnSpPr/>
      </xdr:nvCxnSpPr>
      <xdr:spPr>
        <a:xfrm>
          <a:off x="2908300" y="13399094"/>
          <a:ext cx="8890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147746</xdr:rowOff>
    </xdr:from>
    <xdr:to>
      <xdr:col>4</xdr:col>
      <xdr:colOff>155575</xdr:colOff>
      <xdr:row>78</xdr:row>
      <xdr:rowOff>25994</xdr:rowOff>
    </xdr:to>
    <xdr:cxnSp macro="">
      <xdr:nvCxnSpPr>
        <xdr:cNvPr id="177" name="直線コネクタ 176"/>
        <xdr:cNvCxnSpPr/>
      </xdr:nvCxnSpPr>
      <xdr:spPr>
        <a:xfrm>
          <a:off x="2019300" y="13349396"/>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82824</xdr:rowOff>
    </xdr:from>
    <xdr:to>
      <xdr:col>2</xdr:col>
      <xdr:colOff>638175</xdr:colOff>
      <xdr:row>77</xdr:row>
      <xdr:rowOff>147746</xdr:rowOff>
    </xdr:to>
    <xdr:cxnSp macro="">
      <xdr:nvCxnSpPr>
        <xdr:cNvPr id="180" name="直線コネクタ 179"/>
        <xdr:cNvCxnSpPr/>
      </xdr:nvCxnSpPr>
      <xdr:spPr>
        <a:xfrm>
          <a:off x="1130300" y="13284474"/>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145776</xdr:rowOff>
    </xdr:from>
    <xdr:to>
      <xdr:col>6</xdr:col>
      <xdr:colOff>561975</xdr:colOff>
      <xdr:row>78</xdr:row>
      <xdr:rowOff>75926</xdr:rowOff>
    </xdr:to>
    <xdr:sp macro="" textlink="">
      <xdr:nvSpPr>
        <xdr:cNvPr id="190" name="円/楕円 189"/>
        <xdr:cNvSpPr/>
      </xdr:nvSpPr>
      <xdr:spPr>
        <a:xfrm>
          <a:off x="45847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60703</xdr:rowOff>
    </xdr:from>
    <xdr:ext cx="469744" cy="259045"/>
    <xdr:sp macro="" textlink="">
      <xdr:nvSpPr>
        <xdr:cNvPr id="191" name="維持補修費該当値テキスト"/>
        <xdr:cNvSpPr txBox="1"/>
      </xdr:nvSpPr>
      <xdr:spPr>
        <a:xfrm>
          <a:off x="4686300" y="132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158852</xdr:rowOff>
    </xdr:from>
    <xdr:to>
      <xdr:col>5</xdr:col>
      <xdr:colOff>409575</xdr:colOff>
      <xdr:row>78</xdr:row>
      <xdr:rowOff>89002</xdr:rowOff>
    </xdr:to>
    <xdr:sp macro="" textlink="">
      <xdr:nvSpPr>
        <xdr:cNvPr id="192" name="円/楕円 191"/>
        <xdr:cNvSpPr/>
      </xdr:nvSpPr>
      <xdr:spPr>
        <a:xfrm>
          <a:off x="3746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80129</xdr:rowOff>
    </xdr:from>
    <xdr:ext cx="469744" cy="259045"/>
    <xdr:sp macro="" textlink="">
      <xdr:nvSpPr>
        <xdr:cNvPr id="193" name="テキスト ボックス 192"/>
        <xdr:cNvSpPr txBox="1"/>
      </xdr:nvSpPr>
      <xdr:spPr>
        <a:xfrm>
          <a:off x="3562427"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146644</xdr:rowOff>
    </xdr:from>
    <xdr:to>
      <xdr:col>4</xdr:col>
      <xdr:colOff>206375</xdr:colOff>
      <xdr:row>78</xdr:row>
      <xdr:rowOff>76794</xdr:rowOff>
    </xdr:to>
    <xdr:sp macro="" textlink="">
      <xdr:nvSpPr>
        <xdr:cNvPr id="194" name="円/楕円 193"/>
        <xdr:cNvSpPr/>
      </xdr:nvSpPr>
      <xdr:spPr>
        <a:xfrm>
          <a:off x="2857500" y="133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67921</xdr:rowOff>
    </xdr:from>
    <xdr:ext cx="469744" cy="259045"/>
    <xdr:sp macro="" textlink="">
      <xdr:nvSpPr>
        <xdr:cNvPr id="195" name="テキスト ボックス 194"/>
        <xdr:cNvSpPr txBox="1"/>
      </xdr:nvSpPr>
      <xdr:spPr>
        <a:xfrm>
          <a:off x="2673427" y="1344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96946</xdr:rowOff>
    </xdr:from>
    <xdr:to>
      <xdr:col>3</xdr:col>
      <xdr:colOff>3175</xdr:colOff>
      <xdr:row>78</xdr:row>
      <xdr:rowOff>27096</xdr:rowOff>
    </xdr:to>
    <xdr:sp macro="" textlink="">
      <xdr:nvSpPr>
        <xdr:cNvPr id="196" name="円/楕円 195"/>
        <xdr:cNvSpPr/>
      </xdr:nvSpPr>
      <xdr:spPr>
        <a:xfrm>
          <a:off x="1968500" y="132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18223</xdr:rowOff>
    </xdr:from>
    <xdr:ext cx="469744" cy="259045"/>
    <xdr:sp macro="" textlink="">
      <xdr:nvSpPr>
        <xdr:cNvPr id="197" name="テキスト ボックス 196"/>
        <xdr:cNvSpPr txBox="1"/>
      </xdr:nvSpPr>
      <xdr:spPr>
        <a:xfrm>
          <a:off x="1784427"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32024</xdr:rowOff>
    </xdr:from>
    <xdr:to>
      <xdr:col>1</xdr:col>
      <xdr:colOff>485775</xdr:colOff>
      <xdr:row>77</xdr:row>
      <xdr:rowOff>133624</xdr:rowOff>
    </xdr:to>
    <xdr:sp macro="" textlink="">
      <xdr:nvSpPr>
        <xdr:cNvPr id="198" name="円/楕円 197"/>
        <xdr:cNvSpPr/>
      </xdr:nvSpPr>
      <xdr:spPr>
        <a:xfrm>
          <a:off x="1079500" y="132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124751</xdr:rowOff>
    </xdr:from>
    <xdr:ext cx="469744" cy="259045"/>
    <xdr:sp macro="" textlink="">
      <xdr:nvSpPr>
        <xdr:cNvPr id="199" name="テキスト ボックス 198"/>
        <xdr:cNvSpPr txBox="1"/>
      </xdr:nvSpPr>
      <xdr:spPr>
        <a:xfrm>
          <a:off x="895427" y="1332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165271</xdr:rowOff>
    </xdr:from>
    <xdr:to>
      <xdr:col>6</xdr:col>
      <xdr:colOff>511175</xdr:colOff>
      <xdr:row>95</xdr:row>
      <xdr:rowOff>41370</xdr:rowOff>
    </xdr:to>
    <xdr:cxnSp macro="">
      <xdr:nvCxnSpPr>
        <xdr:cNvPr id="231" name="直線コネクタ 230"/>
        <xdr:cNvCxnSpPr/>
      </xdr:nvCxnSpPr>
      <xdr:spPr>
        <a:xfrm flipV="1">
          <a:off x="3797300" y="16110121"/>
          <a:ext cx="8382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41370</xdr:rowOff>
    </xdr:from>
    <xdr:to>
      <xdr:col>5</xdr:col>
      <xdr:colOff>358775</xdr:colOff>
      <xdr:row>95</xdr:row>
      <xdr:rowOff>80738</xdr:rowOff>
    </xdr:to>
    <xdr:cxnSp macro="">
      <xdr:nvCxnSpPr>
        <xdr:cNvPr id="234" name="直線コネクタ 233"/>
        <xdr:cNvCxnSpPr/>
      </xdr:nvCxnSpPr>
      <xdr:spPr>
        <a:xfrm flipV="1">
          <a:off x="2908300" y="16329120"/>
          <a:ext cx="889000" cy="3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80738</xdr:rowOff>
    </xdr:from>
    <xdr:to>
      <xdr:col>4</xdr:col>
      <xdr:colOff>155575</xdr:colOff>
      <xdr:row>96</xdr:row>
      <xdr:rowOff>45011</xdr:rowOff>
    </xdr:to>
    <xdr:cxnSp macro="">
      <xdr:nvCxnSpPr>
        <xdr:cNvPr id="237" name="直線コネクタ 236"/>
        <xdr:cNvCxnSpPr/>
      </xdr:nvCxnSpPr>
      <xdr:spPr>
        <a:xfrm flipV="1">
          <a:off x="2019300" y="16368488"/>
          <a:ext cx="8890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45011</xdr:rowOff>
    </xdr:from>
    <xdr:to>
      <xdr:col>2</xdr:col>
      <xdr:colOff>638175</xdr:colOff>
      <xdr:row>96</xdr:row>
      <xdr:rowOff>85130</xdr:rowOff>
    </xdr:to>
    <xdr:cxnSp macro="">
      <xdr:nvCxnSpPr>
        <xdr:cNvPr id="240" name="直線コネクタ 239"/>
        <xdr:cNvCxnSpPr/>
      </xdr:nvCxnSpPr>
      <xdr:spPr>
        <a:xfrm flipV="1">
          <a:off x="1130300" y="16504211"/>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114471</xdr:rowOff>
    </xdr:from>
    <xdr:to>
      <xdr:col>6</xdr:col>
      <xdr:colOff>561975</xdr:colOff>
      <xdr:row>94</xdr:row>
      <xdr:rowOff>44621</xdr:rowOff>
    </xdr:to>
    <xdr:sp macro="" textlink="">
      <xdr:nvSpPr>
        <xdr:cNvPr id="250" name="円/楕円 249"/>
        <xdr:cNvSpPr/>
      </xdr:nvSpPr>
      <xdr:spPr>
        <a:xfrm>
          <a:off x="4584700" y="160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137348</xdr:rowOff>
    </xdr:from>
    <xdr:ext cx="534377" cy="259045"/>
    <xdr:sp macro="" textlink="">
      <xdr:nvSpPr>
        <xdr:cNvPr id="251" name="扶助費該当値テキスト"/>
        <xdr:cNvSpPr txBox="1"/>
      </xdr:nvSpPr>
      <xdr:spPr>
        <a:xfrm>
          <a:off x="4686300" y="159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78,934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162020</xdr:rowOff>
    </xdr:from>
    <xdr:to>
      <xdr:col>5</xdr:col>
      <xdr:colOff>409575</xdr:colOff>
      <xdr:row>95</xdr:row>
      <xdr:rowOff>92170</xdr:rowOff>
    </xdr:to>
    <xdr:sp macro="" textlink="">
      <xdr:nvSpPr>
        <xdr:cNvPr id="252" name="円/楕円 251"/>
        <xdr:cNvSpPr/>
      </xdr:nvSpPr>
      <xdr:spPr>
        <a:xfrm>
          <a:off x="3746500" y="16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108697</xdr:rowOff>
    </xdr:from>
    <xdr:ext cx="534377" cy="259045"/>
    <xdr:sp macro="" textlink="">
      <xdr:nvSpPr>
        <xdr:cNvPr id="253" name="テキスト ボックス 252"/>
        <xdr:cNvSpPr txBox="1"/>
      </xdr:nvSpPr>
      <xdr:spPr>
        <a:xfrm>
          <a:off x="3530111" y="160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29938</xdr:rowOff>
    </xdr:from>
    <xdr:to>
      <xdr:col>4</xdr:col>
      <xdr:colOff>206375</xdr:colOff>
      <xdr:row>95</xdr:row>
      <xdr:rowOff>131538</xdr:rowOff>
    </xdr:to>
    <xdr:sp macro="" textlink="">
      <xdr:nvSpPr>
        <xdr:cNvPr id="254" name="円/楕円 253"/>
        <xdr:cNvSpPr/>
      </xdr:nvSpPr>
      <xdr:spPr>
        <a:xfrm>
          <a:off x="2857500" y="163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148065</xdr:rowOff>
    </xdr:from>
    <xdr:ext cx="534377" cy="259045"/>
    <xdr:sp macro="" textlink="">
      <xdr:nvSpPr>
        <xdr:cNvPr id="255" name="テキスト ボックス 254"/>
        <xdr:cNvSpPr txBox="1"/>
      </xdr:nvSpPr>
      <xdr:spPr>
        <a:xfrm>
          <a:off x="2641111" y="1609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165661</xdr:rowOff>
    </xdr:from>
    <xdr:to>
      <xdr:col>3</xdr:col>
      <xdr:colOff>3175</xdr:colOff>
      <xdr:row>96</xdr:row>
      <xdr:rowOff>95811</xdr:rowOff>
    </xdr:to>
    <xdr:sp macro="" textlink="">
      <xdr:nvSpPr>
        <xdr:cNvPr id="256" name="円/楕円 255"/>
        <xdr:cNvSpPr/>
      </xdr:nvSpPr>
      <xdr:spPr>
        <a:xfrm>
          <a:off x="1968500" y="164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86938</xdr:rowOff>
    </xdr:from>
    <xdr:ext cx="534377" cy="259045"/>
    <xdr:sp macro="" textlink="">
      <xdr:nvSpPr>
        <xdr:cNvPr id="257" name="テキスト ボックス 256"/>
        <xdr:cNvSpPr txBox="1"/>
      </xdr:nvSpPr>
      <xdr:spPr>
        <a:xfrm>
          <a:off x="1752111" y="165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34330</xdr:rowOff>
    </xdr:from>
    <xdr:to>
      <xdr:col>1</xdr:col>
      <xdr:colOff>485775</xdr:colOff>
      <xdr:row>96</xdr:row>
      <xdr:rowOff>135930</xdr:rowOff>
    </xdr:to>
    <xdr:sp macro="" textlink="">
      <xdr:nvSpPr>
        <xdr:cNvPr id="258" name="円/楕円 257"/>
        <xdr:cNvSpPr/>
      </xdr:nvSpPr>
      <xdr:spPr>
        <a:xfrm>
          <a:off x="1079500" y="164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127057</xdr:rowOff>
    </xdr:from>
    <xdr:ext cx="534377" cy="259045"/>
    <xdr:sp macro="" textlink="">
      <xdr:nvSpPr>
        <xdr:cNvPr id="259" name="テキスト ボックス 258"/>
        <xdr:cNvSpPr txBox="1"/>
      </xdr:nvSpPr>
      <xdr:spPr>
        <a:xfrm>
          <a:off x="863111" y="165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134501</xdr:rowOff>
    </xdr:from>
    <xdr:to>
      <xdr:col>15</xdr:col>
      <xdr:colOff>180975</xdr:colOff>
      <xdr:row>35</xdr:row>
      <xdr:rowOff>76078</xdr:rowOff>
    </xdr:to>
    <xdr:cxnSp macro="">
      <xdr:nvCxnSpPr>
        <xdr:cNvPr id="290" name="直線コネクタ 289"/>
        <xdr:cNvCxnSpPr/>
      </xdr:nvCxnSpPr>
      <xdr:spPr>
        <a:xfrm>
          <a:off x="9639300" y="5963801"/>
          <a:ext cx="838200" cy="11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134501</xdr:rowOff>
    </xdr:from>
    <xdr:to>
      <xdr:col>14</xdr:col>
      <xdr:colOff>28575</xdr:colOff>
      <xdr:row>35</xdr:row>
      <xdr:rowOff>125337</xdr:rowOff>
    </xdr:to>
    <xdr:cxnSp macro="">
      <xdr:nvCxnSpPr>
        <xdr:cNvPr id="293" name="直線コネクタ 292"/>
        <xdr:cNvCxnSpPr/>
      </xdr:nvCxnSpPr>
      <xdr:spPr>
        <a:xfrm flipV="1">
          <a:off x="8750300" y="5963801"/>
          <a:ext cx="889000" cy="16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125337</xdr:rowOff>
    </xdr:from>
    <xdr:to>
      <xdr:col>12</xdr:col>
      <xdr:colOff>511175</xdr:colOff>
      <xdr:row>35</xdr:row>
      <xdr:rowOff>171254</xdr:rowOff>
    </xdr:to>
    <xdr:cxnSp macro="">
      <xdr:nvCxnSpPr>
        <xdr:cNvPr id="296" name="直線コネクタ 295"/>
        <xdr:cNvCxnSpPr/>
      </xdr:nvCxnSpPr>
      <xdr:spPr>
        <a:xfrm flipV="1">
          <a:off x="7861300" y="6126087"/>
          <a:ext cx="8890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171254</xdr:rowOff>
    </xdr:from>
    <xdr:to>
      <xdr:col>11</xdr:col>
      <xdr:colOff>307975</xdr:colOff>
      <xdr:row>35</xdr:row>
      <xdr:rowOff>171254</xdr:rowOff>
    </xdr:to>
    <xdr:cxnSp macro="">
      <xdr:nvCxnSpPr>
        <xdr:cNvPr id="299" name="直線コネクタ 298"/>
        <xdr:cNvCxnSpPr/>
      </xdr:nvCxnSpPr>
      <xdr:spPr>
        <a:xfrm>
          <a:off x="6972300" y="6172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25278</xdr:rowOff>
    </xdr:from>
    <xdr:to>
      <xdr:col>15</xdr:col>
      <xdr:colOff>231775</xdr:colOff>
      <xdr:row>35</xdr:row>
      <xdr:rowOff>126878</xdr:rowOff>
    </xdr:to>
    <xdr:sp macro="" textlink="">
      <xdr:nvSpPr>
        <xdr:cNvPr id="309" name="円/楕円 308"/>
        <xdr:cNvSpPr/>
      </xdr:nvSpPr>
      <xdr:spPr>
        <a:xfrm>
          <a:off x="10426700" y="6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48155</xdr:rowOff>
    </xdr:from>
    <xdr:ext cx="599010" cy="259045"/>
    <xdr:sp macro="" textlink="">
      <xdr:nvSpPr>
        <xdr:cNvPr id="310" name="補助費等該当値テキスト"/>
        <xdr:cNvSpPr txBox="1"/>
      </xdr:nvSpPr>
      <xdr:spPr>
        <a:xfrm>
          <a:off x="10528300" y="587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108,491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83701</xdr:rowOff>
    </xdr:from>
    <xdr:to>
      <xdr:col>14</xdr:col>
      <xdr:colOff>79375</xdr:colOff>
      <xdr:row>35</xdr:row>
      <xdr:rowOff>13851</xdr:rowOff>
    </xdr:to>
    <xdr:sp macro="" textlink="">
      <xdr:nvSpPr>
        <xdr:cNvPr id="311" name="円/楕円 310"/>
        <xdr:cNvSpPr/>
      </xdr:nvSpPr>
      <xdr:spPr>
        <a:xfrm>
          <a:off x="9588500" y="59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30378</xdr:rowOff>
    </xdr:from>
    <xdr:ext cx="599010" cy="259045"/>
    <xdr:sp macro="" textlink="">
      <xdr:nvSpPr>
        <xdr:cNvPr id="312" name="テキスト ボックス 311"/>
        <xdr:cNvSpPr txBox="1"/>
      </xdr:nvSpPr>
      <xdr:spPr>
        <a:xfrm>
          <a:off x="9339794" y="568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125,796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74537</xdr:rowOff>
    </xdr:from>
    <xdr:to>
      <xdr:col>12</xdr:col>
      <xdr:colOff>561975</xdr:colOff>
      <xdr:row>36</xdr:row>
      <xdr:rowOff>4687</xdr:rowOff>
    </xdr:to>
    <xdr:sp macro="" textlink="">
      <xdr:nvSpPr>
        <xdr:cNvPr id="313" name="円/楕円 312"/>
        <xdr:cNvSpPr/>
      </xdr:nvSpPr>
      <xdr:spPr>
        <a:xfrm>
          <a:off x="8699500" y="607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21214</xdr:rowOff>
    </xdr:from>
    <xdr:ext cx="599010" cy="259045"/>
    <xdr:sp macro="" textlink="">
      <xdr:nvSpPr>
        <xdr:cNvPr id="314" name="テキスト ボックス 313"/>
        <xdr:cNvSpPr txBox="1"/>
      </xdr:nvSpPr>
      <xdr:spPr>
        <a:xfrm>
          <a:off x="8450794" y="585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100,949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120454</xdr:rowOff>
    </xdr:from>
    <xdr:to>
      <xdr:col>11</xdr:col>
      <xdr:colOff>358775</xdr:colOff>
      <xdr:row>36</xdr:row>
      <xdr:rowOff>50604</xdr:rowOff>
    </xdr:to>
    <xdr:sp macro="" textlink="">
      <xdr:nvSpPr>
        <xdr:cNvPr id="315" name="円/楕円 314"/>
        <xdr:cNvSpPr/>
      </xdr:nvSpPr>
      <xdr:spPr>
        <a:xfrm>
          <a:off x="7810500" y="61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67131</xdr:rowOff>
    </xdr:from>
    <xdr:ext cx="534377" cy="259045"/>
    <xdr:sp macro="" textlink="">
      <xdr:nvSpPr>
        <xdr:cNvPr id="316" name="テキスト ボックス 315"/>
        <xdr:cNvSpPr txBox="1"/>
      </xdr:nvSpPr>
      <xdr:spPr>
        <a:xfrm>
          <a:off x="7594111" y="58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120454</xdr:rowOff>
    </xdr:from>
    <xdr:to>
      <xdr:col>10</xdr:col>
      <xdr:colOff>155575</xdr:colOff>
      <xdr:row>36</xdr:row>
      <xdr:rowOff>50604</xdr:rowOff>
    </xdr:to>
    <xdr:sp macro="" textlink="">
      <xdr:nvSpPr>
        <xdr:cNvPr id="317" name="円/楕円 316"/>
        <xdr:cNvSpPr/>
      </xdr:nvSpPr>
      <xdr:spPr>
        <a:xfrm>
          <a:off x="6921500" y="61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67131</xdr:rowOff>
    </xdr:from>
    <xdr:ext cx="534377" cy="259045"/>
    <xdr:sp macro="" textlink="">
      <xdr:nvSpPr>
        <xdr:cNvPr id="318" name="テキスト ボックス 317"/>
        <xdr:cNvSpPr txBox="1"/>
      </xdr:nvSpPr>
      <xdr:spPr>
        <a:xfrm>
          <a:off x="6705111" y="58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39133</xdr:rowOff>
    </xdr:from>
    <xdr:to>
      <xdr:col>15</xdr:col>
      <xdr:colOff>180975</xdr:colOff>
      <xdr:row>57</xdr:row>
      <xdr:rowOff>165732</xdr:rowOff>
    </xdr:to>
    <xdr:cxnSp macro="">
      <xdr:nvCxnSpPr>
        <xdr:cNvPr id="347" name="直線コネクタ 346"/>
        <xdr:cNvCxnSpPr/>
      </xdr:nvCxnSpPr>
      <xdr:spPr>
        <a:xfrm>
          <a:off x="9639300" y="9811783"/>
          <a:ext cx="838200" cy="1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21341</xdr:rowOff>
    </xdr:from>
    <xdr:to>
      <xdr:col>14</xdr:col>
      <xdr:colOff>28575</xdr:colOff>
      <xdr:row>57</xdr:row>
      <xdr:rowOff>39133</xdr:rowOff>
    </xdr:to>
    <xdr:cxnSp macro="">
      <xdr:nvCxnSpPr>
        <xdr:cNvPr id="350" name="直線コネクタ 349"/>
        <xdr:cNvCxnSpPr/>
      </xdr:nvCxnSpPr>
      <xdr:spPr>
        <a:xfrm>
          <a:off x="8750300" y="9622541"/>
          <a:ext cx="889000" cy="18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21341</xdr:rowOff>
    </xdr:from>
    <xdr:to>
      <xdr:col>12</xdr:col>
      <xdr:colOff>511175</xdr:colOff>
      <xdr:row>57</xdr:row>
      <xdr:rowOff>83745</xdr:rowOff>
    </xdr:to>
    <xdr:cxnSp macro="">
      <xdr:nvCxnSpPr>
        <xdr:cNvPr id="353" name="直線コネクタ 352"/>
        <xdr:cNvCxnSpPr/>
      </xdr:nvCxnSpPr>
      <xdr:spPr>
        <a:xfrm flipV="1">
          <a:off x="7861300" y="9622541"/>
          <a:ext cx="889000" cy="23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83745</xdr:rowOff>
    </xdr:from>
    <xdr:to>
      <xdr:col>11</xdr:col>
      <xdr:colOff>307975</xdr:colOff>
      <xdr:row>58</xdr:row>
      <xdr:rowOff>52122</xdr:rowOff>
    </xdr:to>
    <xdr:cxnSp macro="">
      <xdr:nvCxnSpPr>
        <xdr:cNvPr id="356" name="直線コネクタ 355"/>
        <xdr:cNvCxnSpPr/>
      </xdr:nvCxnSpPr>
      <xdr:spPr>
        <a:xfrm flipV="1">
          <a:off x="6972300" y="9856395"/>
          <a:ext cx="8890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114932</xdr:rowOff>
    </xdr:from>
    <xdr:to>
      <xdr:col>15</xdr:col>
      <xdr:colOff>231775</xdr:colOff>
      <xdr:row>58</xdr:row>
      <xdr:rowOff>45082</xdr:rowOff>
    </xdr:to>
    <xdr:sp macro="" textlink="">
      <xdr:nvSpPr>
        <xdr:cNvPr id="366" name="円/楕円 365"/>
        <xdr:cNvSpPr/>
      </xdr:nvSpPr>
      <xdr:spPr>
        <a:xfrm>
          <a:off x="10426700" y="98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137809</xdr:rowOff>
    </xdr:from>
    <xdr:ext cx="599010" cy="259045"/>
    <xdr:sp macro="" textlink="">
      <xdr:nvSpPr>
        <xdr:cNvPr id="367" name="普通建設事業費該当値テキスト"/>
        <xdr:cNvSpPr txBox="1"/>
      </xdr:nvSpPr>
      <xdr:spPr>
        <a:xfrm>
          <a:off x="10528300" y="973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116,335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159783</xdr:rowOff>
    </xdr:from>
    <xdr:to>
      <xdr:col>14</xdr:col>
      <xdr:colOff>79375</xdr:colOff>
      <xdr:row>57</xdr:row>
      <xdr:rowOff>89933</xdr:rowOff>
    </xdr:to>
    <xdr:sp macro="" textlink="">
      <xdr:nvSpPr>
        <xdr:cNvPr id="368" name="円/楕円 367"/>
        <xdr:cNvSpPr/>
      </xdr:nvSpPr>
      <xdr:spPr>
        <a:xfrm>
          <a:off x="9588500" y="97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106460</xdr:rowOff>
    </xdr:from>
    <xdr:ext cx="599010" cy="259045"/>
    <xdr:sp macro="" textlink="">
      <xdr:nvSpPr>
        <xdr:cNvPr id="369" name="テキスト ボックス 368"/>
        <xdr:cNvSpPr txBox="1"/>
      </xdr:nvSpPr>
      <xdr:spPr>
        <a:xfrm>
          <a:off x="9339794" y="9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182,791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141991</xdr:rowOff>
    </xdr:from>
    <xdr:to>
      <xdr:col>12</xdr:col>
      <xdr:colOff>561975</xdr:colOff>
      <xdr:row>56</xdr:row>
      <xdr:rowOff>72141</xdr:rowOff>
    </xdr:to>
    <xdr:sp macro="" textlink="">
      <xdr:nvSpPr>
        <xdr:cNvPr id="370" name="円/楕円 369"/>
        <xdr:cNvSpPr/>
      </xdr:nvSpPr>
      <xdr:spPr>
        <a:xfrm>
          <a:off x="8699500" y="95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88668</xdr:rowOff>
    </xdr:from>
    <xdr:ext cx="599010" cy="259045"/>
    <xdr:sp macro="" textlink="">
      <xdr:nvSpPr>
        <xdr:cNvPr id="371" name="テキスト ボックス 370"/>
        <xdr:cNvSpPr txBox="1"/>
      </xdr:nvSpPr>
      <xdr:spPr>
        <a:xfrm>
          <a:off x="8450794" y="934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32945</xdr:rowOff>
    </xdr:from>
    <xdr:to>
      <xdr:col>11</xdr:col>
      <xdr:colOff>358775</xdr:colOff>
      <xdr:row>57</xdr:row>
      <xdr:rowOff>134545</xdr:rowOff>
    </xdr:to>
    <xdr:sp macro="" textlink="">
      <xdr:nvSpPr>
        <xdr:cNvPr id="372" name="円/楕円 371"/>
        <xdr:cNvSpPr/>
      </xdr:nvSpPr>
      <xdr:spPr>
        <a:xfrm>
          <a:off x="7810500" y="98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151072</xdr:rowOff>
    </xdr:from>
    <xdr:ext cx="599010" cy="259045"/>
    <xdr:sp macro="" textlink="">
      <xdr:nvSpPr>
        <xdr:cNvPr id="373" name="テキスト ボックス 372"/>
        <xdr:cNvSpPr txBox="1"/>
      </xdr:nvSpPr>
      <xdr:spPr>
        <a:xfrm>
          <a:off x="7561794" y="958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1322</xdr:rowOff>
    </xdr:from>
    <xdr:to>
      <xdr:col>10</xdr:col>
      <xdr:colOff>155575</xdr:colOff>
      <xdr:row>58</xdr:row>
      <xdr:rowOff>102922</xdr:rowOff>
    </xdr:to>
    <xdr:sp macro="" textlink="">
      <xdr:nvSpPr>
        <xdr:cNvPr id="374" name="円/楕円 373"/>
        <xdr:cNvSpPr/>
      </xdr:nvSpPr>
      <xdr:spPr>
        <a:xfrm>
          <a:off x="6921500" y="994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119449</xdr:rowOff>
    </xdr:from>
    <xdr:ext cx="534377" cy="259045"/>
    <xdr:sp macro="" textlink="">
      <xdr:nvSpPr>
        <xdr:cNvPr id="375" name="テキスト ボックス 374"/>
        <xdr:cNvSpPr txBox="1"/>
      </xdr:nvSpPr>
      <xdr:spPr>
        <a:xfrm>
          <a:off x="6705111" y="97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138592</xdr:rowOff>
    </xdr:from>
    <xdr:to>
      <xdr:col>15</xdr:col>
      <xdr:colOff>180975</xdr:colOff>
      <xdr:row>77</xdr:row>
      <xdr:rowOff>151107</xdr:rowOff>
    </xdr:to>
    <xdr:cxnSp macro="">
      <xdr:nvCxnSpPr>
        <xdr:cNvPr id="400" name="直線コネクタ 399"/>
        <xdr:cNvCxnSpPr/>
      </xdr:nvCxnSpPr>
      <xdr:spPr>
        <a:xfrm>
          <a:off x="9639300" y="13340242"/>
          <a:ext cx="8382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151290</xdr:rowOff>
    </xdr:from>
    <xdr:to>
      <xdr:col>14</xdr:col>
      <xdr:colOff>28575</xdr:colOff>
      <xdr:row>77</xdr:row>
      <xdr:rowOff>138592</xdr:rowOff>
    </xdr:to>
    <xdr:cxnSp macro="">
      <xdr:nvCxnSpPr>
        <xdr:cNvPr id="403" name="直線コネクタ 402"/>
        <xdr:cNvCxnSpPr/>
      </xdr:nvCxnSpPr>
      <xdr:spPr>
        <a:xfrm>
          <a:off x="8750300" y="13181490"/>
          <a:ext cx="889000" cy="15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100307</xdr:rowOff>
    </xdr:from>
    <xdr:to>
      <xdr:col>15</xdr:col>
      <xdr:colOff>231775</xdr:colOff>
      <xdr:row>78</xdr:row>
      <xdr:rowOff>30457</xdr:rowOff>
    </xdr:to>
    <xdr:sp macro="" textlink="">
      <xdr:nvSpPr>
        <xdr:cNvPr id="413" name="円/楕円 412"/>
        <xdr:cNvSpPr/>
      </xdr:nvSpPr>
      <xdr:spPr>
        <a:xfrm>
          <a:off x="10426700" y="133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15234</xdr:rowOff>
    </xdr:from>
    <xdr:ext cx="469744" cy="259045"/>
    <xdr:sp macro="" textlink="">
      <xdr:nvSpPr>
        <xdr:cNvPr id="414" name="普通建設事業費 （ うち新規整備　）該当値テキスト"/>
        <xdr:cNvSpPr txBox="1"/>
      </xdr:nvSpPr>
      <xdr:spPr>
        <a:xfrm>
          <a:off x="10528300" y="1321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87792</xdr:rowOff>
    </xdr:from>
    <xdr:to>
      <xdr:col>14</xdr:col>
      <xdr:colOff>79375</xdr:colOff>
      <xdr:row>78</xdr:row>
      <xdr:rowOff>17942</xdr:rowOff>
    </xdr:to>
    <xdr:sp macro="" textlink="">
      <xdr:nvSpPr>
        <xdr:cNvPr id="415" name="円/楕円 414"/>
        <xdr:cNvSpPr/>
      </xdr:nvSpPr>
      <xdr:spPr>
        <a:xfrm>
          <a:off x="9588500" y="132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9069</xdr:rowOff>
    </xdr:from>
    <xdr:ext cx="534377" cy="259045"/>
    <xdr:sp macro="" textlink="">
      <xdr:nvSpPr>
        <xdr:cNvPr id="416" name="テキスト ボックス 415"/>
        <xdr:cNvSpPr txBox="1"/>
      </xdr:nvSpPr>
      <xdr:spPr>
        <a:xfrm>
          <a:off x="9372111" y="1338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100490</xdr:rowOff>
    </xdr:from>
    <xdr:to>
      <xdr:col>12</xdr:col>
      <xdr:colOff>561975</xdr:colOff>
      <xdr:row>77</xdr:row>
      <xdr:rowOff>30640</xdr:rowOff>
    </xdr:to>
    <xdr:sp macro="" textlink="">
      <xdr:nvSpPr>
        <xdr:cNvPr id="417" name="円/楕円 416"/>
        <xdr:cNvSpPr/>
      </xdr:nvSpPr>
      <xdr:spPr>
        <a:xfrm>
          <a:off x="8699500" y="131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21767</xdr:rowOff>
    </xdr:from>
    <xdr:ext cx="534377" cy="259045"/>
    <xdr:sp macro="" textlink="">
      <xdr:nvSpPr>
        <xdr:cNvPr id="418" name="テキスト ボックス 417"/>
        <xdr:cNvSpPr txBox="1"/>
      </xdr:nvSpPr>
      <xdr:spPr>
        <a:xfrm>
          <a:off x="8483111" y="132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140272</xdr:rowOff>
    </xdr:from>
    <xdr:to>
      <xdr:col>15</xdr:col>
      <xdr:colOff>180975</xdr:colOff>
      <xdr:row>97</xdr:row>
      <xdr:rowOff>129160</xdr:rowOff>
    </xdr:to>
    <xdr:cxnSp macro="">
      <xdr:nvCxnSpPr>
        <xdr:cNvPr id="445" name="直線コネクタ 444"/>
        <xdr:cNvCxnSpPr/>
      </xdr:nvCxnSpPr>
      <xdr:spPr>
        <a:xfrm>
          <a:off x="9639300" y="16599472"/>
          <a:ext cx="838200" cy="16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135521</xdr:rowOff>
    </xdr:from>
    <xdr:ext cx="534377" cy="259045"/>
    <xdr:sp macro="" textlink="">
      <xdr:nvSpPr>
        <xdr:cNvPr id="446" name="普通建設事業費 （ うち更新整備　）平均値テキスト"/>
        <xdr:cNvSpPr txBox="1"/>
      </xdr:nvSpPr>
      <xdr:spPr>
        <a:xfrm>
          <a:off x="10528300" y="1676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160951</xdr:rowOff>
    </xdr:from>
    <xdr:to>
      <xdr:col>14</xdr:col>
      <xdr:colOff>28575</xdr:colOff>
      <xdr:row>96</xdr:row>
      <xdr:rowOff>140272</xdr:rowOff>
    </xdr:to>
    <xdr:cxnSp macro="">
      <xdr:nvCxnSpPr>
        <xdr:cNvPr id="448" name="直線コネクタ 447"/>
        <xdr:cNvCxnSpPr/>
      </xdr:nvCxnSpPr>
      <xdr:spPr>
        <a:xfrm>
          <a:off x="8750300" y="16448701"/>
          <a:ext cx="889000" cy="15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99362</xdr:rowOff>
    </xdr:from>
    <xdr:ext cx="534377" cy="259045"/>
    <xdr:sp macro="" textlink="">
      <xdr:nvSpPr>
        <xdr:cNvPr id="450" name="テキスト ボックス 449"/>
        <xdr:cNvSpPr txBox="1"/>
      </xdr:nvSpPr>
      <xdr:spPr>
        <a:xfrm>
          <a:off x="9372111" y="169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88870</xdr:rowOff>
    </xdr:from>
    <xdr:ext cx="534377" cy="259045"/>
    <xdr:sp macro="" textlink="">
      <xdr:nvSpPr>
        <xdr:cNvPr id="452" name="テキスト ボックス 451"/>
        <xdr:cNvSpPr txBox="1"/>
      </xdr:nvSpPr>
      <xdr:spPr>
        <a:xfrm>
          <a:off x="8483111" y="168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78360</xdr:rowOff>
    </xdr:from>
    <xdr:to>
      <xdr:col>15</xdr:col>
      <xdr:colOff>231775</xdr:colOff>
      <xdr:row>98</xdr:row>
      <xdr:rowOff>8510</xdr:rowOff>
    </xdr:to>
    <xdr:sp macro="" textlink="">
      <xdr:nvSpPr>
        <xdr:cNvPr id="458" name="円/楕円 457"/>
        <xdr:cNvSpPr/>
      </xdr:nvSpPr>
      <xdr:spPr>
        <a:xfrm>
          <a:off x="10426700" y="1670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101237</xdr:rowOff>
    </xdr:from>
    <xdr:ext cx="534377" cy="259045"/>
    <xdr:sp macro="" textlink="">
      <xdr:nvSpPr>
        <xdr:cNvPr id="459" name="普通建設事業費 （ うち更新整備　）該当値テキスト"/>
        <xdr:cNvSpPr txBox="1"/>
      </xdr:nvSpPr>
      <xdr:spPr>
        <a:xfrm>
          <a:off x="10528300" y="1656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79,611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89472</xdr:rowOff>
    </xdr:from>
    <xdr:to>
      <xdr:col>14</xdr:col>
      <xdr:colOff>79375</xdr:colOff>
      <xdr:row>97</xdr:row>
      <xdr:rowOff>19622</xdr:rowOff>
    </xdr:to>
    <xdr:sp macro="" textlink="">
      <xdr:nvSpPr>
        <xdr:cNvPr id="460" name="円/楕円 459"/>
        <xdr:cNvSpPr/>
      </xdr:nvSpPr>
      <xdr:spPr>
        <a:xfrm>
          <a:off x="9588500" y="165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36149</xdr:rowOff>
    </xdr:from>
    <xdr:ext cx="599010" cy="259045"/>
    <xdr:sp macro="" textlink="">
      <xdr:nvSpPr>
        <xdr:cNvPr id="461" name="テキスト ボックス 460"/>
        <xdr:cNvSpPr txBox="1"/>
      </xdr:nvSpPr>
      <xdr:spPr>
        <a:xfrm>
          <a:off x="9339794" y="1632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149,750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110151</xdr:rowOff>
    </xdr:from>
    <xdr:to>
      <xdr:col>12</xdr:col>
      <xdr:colOff>561975</xdr:colOff>
      <xdr:row>96</xdr:row>
      <xdr:rowOff>40301</xdr:rowOff>
    </xdr:to>
    <xdr:sp macro="" textlink="">
      <xdr:nvSpPr>
        <xdr:cNvPr id="462" name="円/楕円 461"/>
        <xdr:cNvSpPr/>
      </xdr:nvSpPr>
      <xdr:spPr>
        <a:xfrm>
          <a:off x="8699500" y="163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56828</xdr:rowOff>
    </xdr:from>
    <xdr:ext cx="599010" cy="259045"/>
    <xdr:sp macro="" textlink="">
      <xdr:nvSpPr>
        <xdr:cNvPr id="463" name="テキスト ボックス 462"/>
        <xdr:cNvSpPr txBox="1"/>
      </xdr:nvSpPr>
      <xdr:spPr>
        <a:xfrm>
          <a:off x="8450794" y="1617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123527</xdr:rowOff>
    </xdr:from>
    <xdr:to>
      <xdr:col>23</xdr:col>
      <xdr:colOff>517525</xdr:colOff>
      <xdr:row>39</xdr:row>
      <xdr:rowOff>13989</xdr:rowOff>
    </xdr:to>
    <xdr:cxnSp macro="">
      <xdr:nvCxnSpPr>
        <xdr:cNvPr id="492" name="直線コネクタ 491"/>
        <xdr:cNvCxnSpPr/>
      </xdr:nvCxnSpPr>
      <xdr:spPr>
        <a:xfrm flipV="1">
          <a:off x="15481300" y="5952827"/>
          <a:ext cx="838200" cy="7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161722</xdr:rowOff>
    </xdr:from>
    <xdr:to>
      <xdr:col>22</xdr:col>
      <xdr:colOff>365125</xdr:colOff>
      <xdr:row>39</xdr:row>
      <xdr:rowOff>13989</xdr:rowOff>
    </xdr:to>
    <xdr:cxnSp macro="">
      <xdr:nvCxnSpPr>
        <xdr:cNvPr id="495" name="直線コネクタ 494"/>
        <xdr:cNvCxnSpPr/>
      </xdr:nvCxnSpPr>
      <xdr:spPr>
        <a:xfrm>
          <a:off x="14592300" y="6676822"/>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129660</xdr:rowOff>
    </xdr:from>
    <xdr:to>
      <xdr:col>21</xdr:col>
      <xdr:colOff>161925</xdr:colOff>
      <xdr:row>38</xdr:row>
      <xdr:rowOff>161722</xdr:rowOff>
    </xdr:to>
    <xdr:cxnSp macro="">
      <xdr:nvCxnSpPr>
        <xdr:cNvPr id="498" name="直線コネクタ 497"/>
        <xdr:cNvCxnSpPr/>
      </xdr:nvCxnSpPr>
      <xdr:spPr>
        <a:xfrm>
          <a:off x="13703300" y="6644760"/>
          <a:ext cx="889000" cy="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170218</xdr:rowOff>
    </xdr:from>
    <xdr:to>
      <xdr:col>19</xdr:col>
      <xdr:colOff>644525</xdr:colOff>
      <xdr:row>38</xdr:row>
      <xdr:rowOff>129660</xdr:rowOff>
    </xdr:to>
    <xdr:cxnSp macro="">
      <xdr:nvCxnSpPr>
        <xdr:cNvPr id="501" name="直線コネクタ 500"/>
        <xdr:cNvCxnSpPr/>
      </xdr:nvCxnSpPr>
      <xdr:spPr>
        <a:xfrm>
          <a:off x="12814300" y="6342418"/>
          <a:ext cx="889000" cy="30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97674</xdr:rowOff>
    </xdr:from>
    <xdr:ext cx="469744" cy="259045"/>
    <xdr:sp macro="" textlink="">
      <xdr:nvSpPr>
        <xdr:cNvPr id="505" name="テキスト ボックス 504"/>
        <xdr:cNvSpPr txBox="1"/>
      </xdr:nvSpPr>
      <xdr:spPr>
        <a:xfrm>
          <a:off x="12579427" y="6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72727</xdr:rowOff>
    </xdr:from>
    <xdr:to>
      <xdr:col>23</xdr:col>
      <xdr:colOff>568325</xdr:colOff>
      <xdr:row>35</xdr:row>
      <xdr:rowOff>2877</xdr:rowOff>
    </xdr:to>
    <xdr:sp macro="" textlink="">
      <xdr:nvSpPr>
        <xdr:cNvPr id="511" name="円/楕円 510"/>
        <xdr:cNvSpPr/>
      </xdr:nvSpPr>
      <xdr:spPr>
        <a:xfrm>
          <a:off x="16268700" y="5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95604</xdr:rowOff>
    </xdr:from>
    <xdr:ext cx="534377" cy="259045"/>
    <xdr:sp macro="" textlink="">
      <xdr:nvSpPr>
        <xdr:cNvPr id="512" name="災害復旧事業費該当値テキスト"/>
        <xdr:cNvSpPr txBox="1"/>
      </xdr:nvSpPr>
      <xdr:spPr>
        <a:xfrm>
          <a:off x="16370300" y="57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40,849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134639</xdr:rowOff>
    </xdr:from>
    <xdr:to>
      <xdr:col>22</xdr:col>
      <xdr:colOff>415925</xdr:colOff>
      <xdr:row>39</xdr:row>
      <xdr:rowOff>64789</xdr:rowOff>
    </xdr:to>
    <xdr:sp macro="" textlink="">
      <xdr:nvSpPr>
        <xdr:cNvPr id="513" name="円/楕円 512"/>
        <xdr:cNvSpPr/>
      </xdr:nvSpPr>
      <xdr:spPr>
        <a:xfrm>
          <a:off x="15430500" y="66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55916</xdr:rowOff>
    </xdr:from>
    <xdr:ext cx="469744" cy="259045"/>
    <xdr:sp macro="" textlink="">
      <xdr:nvSpPr>
        <xdr:cNvPr id="514" name="テキスト ボックス 513"/>
        <xdr:cNvSpPr txBox="1"/>
      </xdr:nvSpPr>
      <xdr:spPr>
        <a:xfrm>
          <a:off x="15246427" y="674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110922</xdr:rowOff>
    </xdr:from>
    <xdr:to>
      <xdr:col>21</xdr:col>
      <xdr:colOff>212725</xdr:colOff>
      <xdr:row>39</xdr:row>
      <xdr:rowOff>41072</xdr:rowOff>
    </xdr:to>
    <xdr:sp macro="" textlink="">
      <xdr:nvSpPr>
        <xdr:cNvPr id="515" name="円/楕円 514"/>
        <xdr:cNvSpPr/>
      </xdr:nvSpPr>
      <xdr:spPr>
        <a:xfrm>
          <a:off x="14541500" y="66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32199</xdr:rowOff>
    </xdr:from>
    <xdr:ext cx="469744" cy="259045"/>
    <xdr:sp macro="" textlink="">
      <xdr:nvSpPr>
        <xdr:cNvPr id="516" name="テキスト ボックス 515"/>
        <xdr:cNvSpPr txBox="1"/>
      </xdr:nvSpPr>
      <xdr:spPr>
        <a:xfrm>
          <a:off x="14357427" y="67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78860</xdr:rowOff>
    </xdr:from>
    <xdr:to>
      <xdr:col>20</xdr:col>
      <xdr:colOff>9525</xdr:colOff>
      <xdr:row>39</xdr:row>
      <xdr:rowOff>9010</xdr:rowOff>
    </xdr:to>
    <xdr:sp macro="" textlink="">
      <xdr:nvSpPr>
        <xdr:cNvPr id="517" name="円/楕円 516"/>
        <xdr:cNvSpPr/>
      </xdr:nvSpPr>
      <xdr:spPr>
        <a:xfrm>
          <a:off x="13652500" y="65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137</xdr:rowOff>
    </xdr:from>
    <xdr:ext cx="469744" cy="259045"/>
    <xdr:sp macro="" textlink="">
      <xdr:nvSpPr>
        <xdr:cNvPr id="518" name="テキスト ボックス 517"/>
        <xdr:cNvSpPr txBox="1"/>
      </xdr:nvSpPr>
      <xdr:spPr>
        <a:xfrm>
          <a:off x="13468427" y="66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119418</xdr:rowOff>
    </xdr:from>
    <xdr:to>
      <xdr:col>18</xdr:col>
      <xdr:colOff>492125</xdr:colOff>
      <xdr:row>37</xdr:row>
      <xdr:rowOff>49568</xdr:rowOff>
    </xdr:to>
    <xdr:sp macro="" textlink="">
      <xdr:nvSpPr>
        <xdr:cNvPr id="519" name="円/楕円 518"/>
        <xdr:cNvSpPr/>
      </xdr:nvSpPr>
      <xdr:spPr>
        <a:xfrm>
          <a:off x="12763500" y="62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66095</xdr:rowOff>
    </xdr:from>
    <xdr:ext cx="534377" cy="259045"/>
    <xdr:sp macro="" textlink="">
      <xdr:nvSpPr>
        <xdr:cNvPr id="520" name="テキスト ボックス 519"/>
        <xdr:cNvSpPr txBox="1"/>
      </xdr:nvSpPr>
      <xdr:spPr>
        <a:xfrm>
          <a:off x="12547111" y="60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45357</xdr:rowOff>
    </xdr:from>
    <xdr:to>
      <xdr:col>23</xdr:col>
      <xdr:colOff>517525</xdr:colOff>
      <xdr:row>76</xdr:row>
      <xdr:rowOff>46507</xdr:rowOff>
    </xdr:to>
    <xdr:cxnSp macro="">
      <xdr:nvCxnSpPr>
        <xdr:cNvPr id="598" name="直線コネクタ 597"/>
        <xdr:cNvCxnSpPr/>
      </xdr:nvCxnSpPr>
      <xdr:spPr>
        <a:xfrm>
          <a:off x="15481300" y="13075557"/>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45357</xdr:rowOff>
    </xdr:from>
    <xdr:to>
      <xdr:col>22</xdr:col>
      <xdr:colOff>365125</xdr:colOff>
      <xdr:row>76</xdr:row>
      <xdr:rowOff>47895</xdr:rowOff>
    </xdr:to>
    <xdr:cxnSp macro="">
      <xdr:nvCxnSpPr>
        <xdr:cNvPr id="601" name="直線コネクタ 600"/>
        <xdr:cNvCxnSpPr/>
      </xdr:nvCxnSpPr>
      <xdr:spPr>
        <a:xfrm flipV="1">
          <a:off x="14592300" y="13075557"/>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03" name="テキスト ボックス 602"/>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137437</xdr:rowOff>
    </xdr:from>
    <xdr:to>
      <xdr:col>21</xdr:col>
      <xdr:colOff>161925</xdr:colOff>
      <xdr:row>76</xdr:row>
      <xdr:rowOff>47895</xdr:rowOff>
    </xdr:to>
    <xdr:cxnSp macro="">
      <xdr:nvCxnSpPr>
        <xdr:cNvPr id="604" name="直線コネクタ 603"/>
        <xdr:cNvCxnSpPr/>
      </xdr:nvCxnSpPr>
      <xdr:spPr>
        <a:xfrm>
          <a:off x="13703300" y="12996187"/>
          <a:ext cx="889000" cy="8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6" name="テキスト ボックス 605"/>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117023</xdr:rowOff>
    </xdr:from>
    <xdr:to>
      <xdr:col>19</xdr:col>
      <xdr:colOff>644525</xdr:colOff>
      <xdr:row>75</xdr:row>
      <xdr:rowOff>137437</xdr:rowOff>
    </xdr:to>
    <xdr:cxnSp macro="">
      <xdr:nvCxnSpPr>
        <xdr:cNvPr id="607" name="直線コネクタ 606"/>
        <xdr:cNvCxnSpPr/>
      </xdr:nvCxnSpPr>
      <xdr:spPr>
        <a:xfrm>
          <a:off x="12814300" y="12975773"/>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09" name="テキスト ボックス 608"/>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1" name="テキスト ボックス 610"/>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167157</xdr:rowOff>
    </xdr:from>
    <xdr:to>
      <xdr:col>23</xdr:col>
      <xdr:colOff>568325</xdr:colOff>
      <xdr:row>76</xdr:row>
      <xdr:rowOff>97307</xdr:rowOff>
    </xdr:to>
    <xdr:sp macro="" textlink="">
      <xdr:nvSpPr>
        <xdr:cNvPr id="617" name="円/楕円 616"/>
        <xdr:cNvSpPr/>
      </xdr:nvSpPr>
      <xdr:spPr>
        <a:xfrm>
          <a:off x="16268700" y="130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18584</xdr:rowOff>
    </xdr:from>
    <xdr:ext cx="534377" cy="259045"/>
    <xdr:sp macro="" textlink="">
      <xdr:nvSpPr>
        <xdr:cNvPr id="618" name="公債費該当値テキスト"/>
        <xdr:cNvSpPr txBox="1"/>
      </xdr:nvSpPr>
      <xdr:spPr>
        <a:xfrm>
          <a:off x="16370300" y="1287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67,230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166007</xdr:rowOff>
    </xdr:from>
    <xdr:to>
      <xdr:col>22</xdr:col>
      <xdr:colOff>415925</xdr:colOff>
      <xdr:row>76</xdr:row>
      <xdr:rowOff>96157</xdr:rowOff>
    </xdr:to>
    <xdr:sp macro="" textlink="">
      <xdr:nvSpPr>
        <xdr:cNvPr id="619" name="円/楕円 618"/>
        <xdr:cNvSpPr/>
      </xdr:nvSpPr>
      <xdr:spPr>
        <a:xfrm>
          <a:off x="154305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112684</xdr:rowOff>
    </xdr:from>
    <xdr:ext cx="534377" cy="259045"/>
    <xdr:sp macro="" textlink="">
      <xdr:nvSpPr>
        <xdr:cNvPr id="620" name="テキスト ボックス 619"/>
        <xdr:cNvSpPr txBox="1"/>
      </xdr:nvSpPr>
      <xdr:spPr>
        <a:xfrm>
          <a:off x="15214111" y="127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168545</xdr:rowOff>
    </xdr:from>
    <xdr:to>
      <xdr:col>21</xdr:col>
      <xdr:colOff>212725</xdr:colOff>
      <xdr:row>76</xdr:row>
      <xdr:rowOff>98695</xdr:rowOff>
    </xdr:to>
    <xdr:sp macro="" textlink="">
      <xdr:nvSpPr>
        <xdr:cNvPr id="621" name="円/楕円 620"/>
        <xdr:cNvSpPr/>
      </xdr:nvSpPr>
      <xdr:spPr>
        <a:xfrm>
          <a:off x="14541500" y="130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115221</xdr:rowOff>
    </xdr:from>
    <xdr:ext cx="534377" cy="259045"/>
    <xdr:sp macro="" textlink="">
      <xdr:nvSpPr>
        <xdr:cNvPr id="622" name="テキスト ボックス 621"/>
        <xdr:cNvSpPr txBox="1"/>
      </xdr:nvSpPr>
      <xdr:spPr>
        <a:xfrm>
          <a:off x="14325111" y="1280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86637</xdr:rowOff>
    </xdr:from>
    <xdr:to>
      <xdr:col>20</xdr:col>
      <xdr:colOff>9525</xdr:colOff>
      <xdr:row>76</xdr:row>
      <xdr:rowOff>16787</xdr:rowOff>
    </xdr:to>
    <xdr:sp macro="" textlink="">
      <xdr:nvSpPr>
        <xdr:cNvPr id="623" name="円/楕円 622"/>
        <xdr:cNvSpPr/>
      </xdr:nvSpPr>
      <xdr:spPr>
        <a:xfrm>
          <a:off x="13652500" y="129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33314</xdr:rowOff>
    </xdr:from>
    <xdr:ext cx="534377" cy="259045"/>
    <xdr:sp macro="" textlink="">
      <xdr:nvSpPr>
        <xdr:cNvPr id="624" name="テキスト ボックス 623"/>
        <xdr:cNvSpPr txBox="1"/>
      </xdr:nvSpPr>
      <xdr:spPr>
        <a:xfrm>
          <a:off x="13436111" y="1272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66223</xdr:rowOff>
    </xdr:from>
    <xdr:to>
      <xdr:col>18</xdr:col>
      <xdr:colOff>492125</xdr:colOff>
      <xdr:row>75</xdr:row>
      <xdr:rowOff>167822</xdr:rowOff>
    </xdr:to>
    <xdr:sp macro="" textlink="">
      <xdr:nvSpPr>
        <xdr:cNvPr id="625" name="円/楕円 624"/>
        <xdr:cNvSpPr/>
      </xdr:nvSpPr>
      <xdr:spPr>
        <a:xfrm>
          <a:off x="12763500" y="129249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12900</xdr:rowOff>
    </xdr:from>
    <xdr:ext cx="534377" cy="259045"/>
    <xdr:sp macro="" textlink="">
      <xdr:nvSpPr>
        <xdr:cNvPr id="626" name="テキスト ボックス 625"/>
        <xdr:cNvSpPr txBox="1"/>
      </xdr:nvSpPr>
      <xdr:spPr>
        <a:xfrm>
          <a:off x="12547111" y="127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85370</xdr:rowOff>
    </xdr:from>
    <xdr:to>
      <xdr:col>23</xdr:col>
      <xdr:colOff>517525</xdr:colOff>
      <xdr:row>97</xdr:row>
      <xdr:rowOff>29057</xdr:rowOff>
    </xdr:to>
    <xdr:cxnSp macro="">
      <xdr:nvCxnSpPr>
        <xdr:cNvPr id="655" name="直線コネクタ 654"/>
        <xdr:cNvCxnSpPr/>
      </xdr:nvCxnSpPr>
      <xdr:spPr>
        <a:xfrm>
          <a:off x="15481300" y="16544570"/>
          <a:ext cx="838200" cy="1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85370</xdr:rowOff>
    </xdr:from>
    <xdr:to>
      <xdr:col>22</xdr:col>
      <xdr:colOff>365125</xdr:colOff>
      <xdr:row>97</xdr:row>
      <xdr:rowOff>115297</xdr:rowOff>
    </xdr:to>
    <xdr:cxnSp macro="">
      <xdr:nvCxnSpPr>
        <xdr:cNvPr id="658" name="直線コネクタ 657"/>
        <xdr:cNvCxnSpPr/>
      </xdr:nvCxnSpPr>
      <xdr:spPr>
        <a:xfrm flipV="1">
          <a:off x="14592300" y="16544570"/>
          <a:ext cx="889000" cy="20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119487</xdr:rowOff>
    </xdr:from>
    <xdr:to>
      <xdr:col>21</xdr:col>
      <xdr:colOff>161925</xdr:colOff>
      <xdr:row>97</xdr:row>
      <xdr:rowOff>115297</xdr:rowOff>
    </xdr:to>
    <xdr:cxnSp macro="">
      <xdr:nvCxnSpPr>
        <xdr:cNvPr id="661" name="直線コネクタ 660"/>
        <xdr:cNvCxnSpPr/>
      </xdr:nvCxnSpPr>
      <xdr:spPr>
        <a:xfrm>
          <a:off x="13703300" y="16064337"/>
          <a:ext cx="889000" cy="6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119487</xdr:rowOff>
    </xdr:from>
    <xdr:to>
      <xdr:col>19</xdr:col>
      <xdr:colOff>644525</xdr:colOff>
      <xdr:row>97</xdr:row>
      <xdr:rowOff>150634</xdr:rowOff>
    </xdr:to>
    <xdr:cxnSp macro="">
      <xdr:nvCxnSpPr>
        <xdr:cNvPr id="664" name="直線コネクタ 663"/>
        <xdr:cNvCxnSpPr/>
      </xdr:nvCxnSpPr>
      <xdr:spPr>
        <a:xfrm flipV="1">
          <a:off x="12814300" y="16064337"/>
          <a:ext cx="889000" cy="7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74661</xdr:rowOff>
    </xdr:from>
    <xdr:ext cx="534377" cy="259045"/>
    <xdr:sp macro="" textlink="">
      <xdr:nvSpPr>
        <xdr:cNvPr id="666" name="テキスト ボックス 665"/>
        <xdr:cNvSpPr txBox="1"/>
      </xdr:nvSpPr>
      <xdr:spPr>
        <a:xfrm>
          <a:off x="13436111" y="163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149707</xdr:rowOff>
    </xdr:from>
    <xdr:to>
      <xdr:col>23</xdr:col>
      <xdr:colOff>568325</xdr:colOff>
      <xdr:row>97</xdr:row>
      <xdr:rowOff>79857</xdr:rowOff>
    </xdr:to>
    <xdr:sp macro="" textlink="">
      <xdr:nvSpPr>
        <xdr:cNvPr id="674" name="円/楕円 673"/>
        <xdr:cNvSpPr/>
      </xdr:nvSpPr>
      <xdr:spPr>
        <a:xfrm>
          <a:off x="16268700" y="166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128134</xdr:rowOff>
    </xdr:from>
    <xdr:ext cx="534377" cy="259045"/>
    <xdr:sp macro="" textlink="">
      <xdr:nvSpPr>
        <xdr:cNvPr id="675" name="積立金該当値テキスト"/>
        <xdr:cNvSpPr txBox="1"/>
      </xdr:nvSpPr>
      <xdr:spPr>
        <a:xfrm>
          <a:off x="16370300" y="165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18,808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34570</xdr:rowOff>
    </xdr:from>
    <xdr:to>
      <xdr:col>22</xdr:col>
      <xdr:colOff>415925</xdr:colOff>
      <xdr:row>96</xdr:row>
      <xdr:rowOff>136170</xdr:rowOff>
    </xdr:to>
    <xdr:sp macro="" textlink="">
      <xdr:nvSpPr>
        <xdr:cNvPr id="676" name="円/楕円 675"/>
        <xdr:cNvSpPr/>
      </xdr:nvSpPr>
      <xdr:spPr>
        <a:xfrm>
          <a:off x="15430500" y="164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127297</xdr:rowOff>
    </xdr:from>
    <xdr:ext cx="534377" cy="259045"/>
    <xdr:sp macro="" textlink="">
      <xdr:nvSpPr>
        <xdr:cNvPr id="677" name="テキスト ボックス 676"/>
        <xdr:cNvSpPr txBox="1"/>
      </xdr:nvSpPr>
      <xdr:spPr>
        <a:xfrm>
          <a:off x="15214111" y="1658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64497</xdr:rowOff>
    </xdr:from>
    <xdr:to>
      <xdr:col>21</xdr:col>
      <xdr:colOff>212725</xdr:colOff>
      <xdr:row>97</xdr:row>
      <xdr:rowOff>166097</xdr:rowOff>
    </xdr:to>
    <xdr:sp macro="" textlink="">
      <xdr:nvSpPr>
        <xdr:cNvPr id="678" name="円/楕円 677"/>
        <xdr:cNvSpPr/>
      </xdr:nvSpPr>
      <xdr:spPr>
        <a:xfrm>
          <a:off x="14541500" y="166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157224</xdr:rowOff>
    </xdr:from>
    <xdr:ext cx="534377" cy="259045"/>
    <xdr:sp macro="" textlink="">
      <xdr:nvSpPr>
        <xdr:cNvPr id="679" name="テキスト ボックス 678"/>
        <xdr:cNvSpPr txBox="1"/>
      </xdr:nvSpPr>
      <xdr:spPr>
        <a:xfrm>
          <a:off x="14325111" y="1678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68687</xdr:rowOff>
    </xdr:from>
    <xdr:to>
      <xdr:col>20</xdr:col>
      <xdr:colOff>9525</xdr:colOff>
      <xdr:row>93</xdr:row>
      <xdr:rowOff>170287</xdr:rowOff>
    </xdr:to>
    <xdr:sp macro="" textlink="">
      <xdr:nvSpPr>
        <xdr:cNvPr id="680" name="円/楕円 679"/>
        <xdr:cNvSpPr/>
      </xdr:nvSpPr>
      <xdr:spPr>
        <a:xfrm>
          <a:off x="13652500" y="1601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15364</xdr:rowOff>
    </xdr:from>
    <xdr:ext cx="534377" cy="259045"/>
    <xdr:sp macro="" textlink="">
      <xdr:nvSpPr>
        <xdr:cNvPr id="681" name="テキスト ボックス 680"/>
        <xdr:cNvSpPr txBox="1"/>
      </xdr:nvSpPr>
      <xdr:spPr>
        <a:xfrm>
          <a:off x="13436111" y="1578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99834</xdr:rowOff>
    </xdr:from>
    <xdr:to>
      <xdr:col>18</xdr:col>
      <xdr:colOff>492125</xdr:colOff>
      <xdr:row>98</xdr:row>
      <xdr:rowOff>29984</xdr:rowOff>
    </xdr:to>
    <xdr:sp macro="" textlink="">
      <xdr:nvSpPr>
        <xdr:cNvPr id="682" name="円/楕円 681"/>
        <xdr:cNvSpPr/>
      </xdr:nvSpPr>
      <xdr:spPr>
        <a:xfrm>
          <a:off x="12763500" y="167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21111</xdr:rowOff>
    </xdr:from>
    <xdr:ext cx="534377" cy="259045"/>
    <xdr:sp macro="" textlink="">
      <xdr:nvSpPr>
        <xdr:cNvPr id="683" name="テキスト ボックス 682"/>
        <xdr:cNvSpPr txBox="1"/>
      </xdr:nvSpPr>
      <xdr:spPr>
        <a:xfrm>
          <a:off x="12547111" y="168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10541</xdr:rowOff>
    </xdr:from>
    <xdr:to>
      <xdr:col>32</xdr:col>
      <xdr:colOff>187325</xdr:colOff>
      <xdr:row>38</xdr:row>
      <xdr:rowOff>16764</xdr:rowOff>
    </xdr:to>
    <xdr:cxnSp macro="">
      <xdr:nvCxnSpPr>
        <xdr:cNvPr id="712" name="直線コネクタ 711"/>
        <xdr:cNvCxnSpPr/>
      </xdr:nvCxnSpPr>
      <xdr:spPr>
        <a:xfrm>
          <a:off x="21323300" y="6525641"/>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139082</xdr:rowOff>
    </xdr:from>
    <xdr:ext cx="469744" cy="259045"/>
    <xdr:sp macro="" textlink="">
      <xdr:nvSpPr>
        <xdr:cNvPr id="713" name="投資及び出資金平均値テキスト"/>
        <xdr:cNvSpPr txBox="1"/>
      </xdr:nvSpPr>
      <xdr:spPr>
        <a:xfrm>
          <a:off x="22212300" y="64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10541</xdr:rowOff>
    </xdr:from>
    <xdr:to>
      <xdr:col>31</xdr:col>
      <xdr:colOff>34925</xdr:colOff>
      <xdr:row>38</xdr:row>
      <xdr:rowOff>21336</xdr:rowOff>
    </xdr:to>
    <xdr:cxnSp macro="">
      <xdr:nvCxnSpPr>
        <xdr:cNvPr id="715" name="直線コネクタ 714"/>
        <xdr:cNvCxnSpPr/>
      </xdr:nvCxnSpPr>
      <xdr:spPr>
        <a:xfrm flipV="1">
          <a:off x="20434300" y="6525641"/>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123842</xdr:rowOff>
    </xdr:from>
    <xdr:ext cx="469744" cy="259045"/>
    <xdr:sp macro="" textlink="">
      <xdr:nvSpPr>
        <xdr:cNvPr id="717" name="テキスト ボックス 716"/>
        <xdr:cNvSpPr txBox="1"/>
      </xdr:nvSpPr>
      <xdr:spPr>
        <a:xfrm>
          <a:off x="21088427"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21336</xdr:rowOff>
    </xdr:from>
    <xdr:to>
      <xdr:col>29</xdr:col>
      <xdr:colOff>517525</xdr:colOff>
      <xdr:row>38</xdr:row>
      <xdr:rowOff>134620</xdr:rowOff>
    </xdr:to>
    <xdr:cxnSp macro="">
      <xdr:nvCxnSpPr>
        <xdr:cNvPr id="718" name="直線コネクタ 717"/>
        <xdr:cNvCxnSpPr/>
      </xdr:nvCxnSpPr>
      <xdr:spPr>
        <a:xfrm flipV="1">
          <a:off x="19545300" y="6536436"/>
          <a:ext cx="889000" cy="1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103649</xdr:rowOff>
    </xdr:from>
    <xdr:ext cx="469744" cy="259045"/>
    <xdr:sp macro="" textlink="">
      <xdr:nvSpPr>
        <xdr:cNvPr id="720" name="テキスト ボックス 719"/>
        <xdr:cNvSpPr txBox="1"/>
      </xdr:nvSpPr>
      <xdr:spPr>
        <a:xfrm>
          <a:off x="20199427" y="66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108585</xdr:rowOff>
    </xdr:from>
    <xdr:to>
      <xdr:col>28</xdr:col>
      <xdr:colOff>314325</xdr:colOff>
      <xdr:row>38</xdr:row>
      <xdr:rowOff>134620</xdr:rowOff>
    </xdr:to>
    <xdr:cxnSp macro="">
      <xdr:nvCxnSpPr>
        <xdr:cNvPr id="721" name="直線コネクタ 720"/>
        <xdr:cNvCxnSpPr/>
      </xdr:nvCxnSpPr>
      <xdr:spPr>
        <a:xfrm>
          <a:off x="18656300" y="6623685"/>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137414</xdr:rowOff>
    </xdr:from>
    <xdr:to>
      <xdr:col>32</xdr:col>
      <xdr:colOff>238125</xdr:colOff>
      <xdr:row>38</xdr:row>
      <xdr:rowOff>67564</xdr:rowOff>
    </xdr:to>
    <xdr:sp macro="" textlink="">
      <xdr:nvSpPr>
        <xdr:cNvPr id="731" name="円/楕円 730"/>
        <xdr:cNvSpPr/>
      </xdr:nvSpPr>
      <xdr:spPr>
        <a:xfrm>
          <a:off x="22110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160291</xdr:rowOff>
    </xdr:from>
    <xdr:ext cx="469744" cy="259045"/>
    <xdr:sp macro="" textlink="">
      <xdr:nvSpPr>
        <xdr:cNvPr id="732" name="投資及び出資金該当値テキスト"/>
        <xdr:cNvSpPr txBox="1"/>
      </xdr:nvSpPr>
      <xdr:spPr>
        <a:xfrm>
          <a:off x="22212300"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131191</xdr:rowOff>
    </xdr:from>
    <xdr:to>
      <xdr:col>31</xdr:col>
      <xdr:colOff>85725</xdr:colOff>
      <xdr:row>38</xdr:row>
      <xdr:rowOff>61340</xdr:rowOff>
    </xdr:to>
    <xdr:sp macro="" textlink="">
      <xdr:nvSpPr>
        <xdr:cNvPr id="733" name="円/楕円 732"/>
        <xdr:cNvSpPr/>
      </xdr:nvSpPr>
      <xdr:spPr>
        <a:xfrm>
          <a:off x="21272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77868</xdr:rowOff>
    </xdr:from>
    <xdr:ext cx="469744" cy="259045"/>
    <xdr:sp macro="" textlink="">
      <xdr:nvSpPr>
        <xdr:cNvPr id="734" name="テキスト ボックス 733"/>
        <xdr:cNvSpPr txBox="1"/>
      </xdr:nvSpPr>
      <xdr:spPr>
        <a:xfrm>
          <a:off x="21088427" y="62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141986</xdr:rowOff>
    </xdr:from>
    <xdr:to>
      <xdr:col>29</xdr:col>
      <xdr:colOff>568325</xdr:colOff>
      <xdr:row>38</xdr:row>
      <xdr:rowOff>72136</xdr:rowOff>
    </xdr:to>
    <xdr:sp macro="" textlink="">
      <xdr:nvSpPr>
        <xdr:cNvPr id="735" name="円/楕円 734"/>
        <xdr:cNvSpPr/>
      </xdr:nvSpPr>
      <xdr:spPr>
        <a:xfrm>
          <a:off x="20383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88663</xdr:rowOff>
    </xdr:from>
    <xdr:ext cx="469744" cy="259045"/>
    <xdr:sp macro="" textlink="">
      <xdr:nvSpPr>
        <xdr:cNvPr id="736" name="テキスト ボックス 735"/>
        <xdr:cNvSpPr txBox="1"/>
      </xdr:nvSpPr>
      <xdr:spPr>
        <a:xfrm>
          <a:off x="201994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83820</xdr:rowOff>
    </xdr:from>
    <xdr:to>
      <xdr:col>28</xdr:col>
      <xdr:colOff>365125</xdr:colOff>
      <xdr:row>39</xdr:row>
      <xdr:rowOff>13970</xdr:rowOff>
    </xdr:to>
    <xdr:sp macro="" textlink="">
      <xdr:nvSpPr>
        <xdr:cNvPr id="737" name="円/楕円 736"/>
        <xdr:cNvSpPr/>
      </xdr:nvSpPr>
      <xdr:spPr>
        <a:xfrm>
          <a:off x="19494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5097</xdr:rowOff>
    </xdr:from>
    <xdr:ext cx="378565" cy="259045"/>
    <xdr:sp macro="" textlink="">
      <xdr:nvSpPr>
        <xdr:cNvPr id="738" name="テキスト ボックス 737"/>
        <xdr:cNvSpPr txBox="1"/>
      </xdr:nvSpPr>
      <xdr:spPr>
        <a:xfrm>
          <a:off x="19356017" y="669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57785</xdr:rowOff>
    </xdr:from>
    <xdr:to>
      <xdr:col>27</xdr:col>
      <xdr:colOff>161925</xdr:colOff>
      <xdr:row>38</xdr:row>
      <xdr:rowOff>159385</xdr:rowOff>
    </xdr:to>
    <xdr:sp macro="" textlink="">
      <xdr:nvSpPr>
        <xdr:cNvPr id="739" name="円/楕円 738"/>
        <xdr:cNvSpPr/>
      </xdr:nvSpPr>
      <xdr:spPr>
        <a:xfrm>
          <a:off x="18605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150512</xdr:rowOff>
    </xdr:from>
    <xdr:ext cx="378565" cy="259045"/>
    <xdr:sp macro="" textlink="">
      <xdr:nvSpPr>
        <xdr:cNvPr id="740" name="テキスト ボックス 739"/>
        <xdr:cNvSpPr txBox="1"/>
      </xdr:nvSpPr>
      <xdr:spPr>
        <a:xfrm>
          <a:off x="18467017" y="666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13219</xdr:rowOff>
    </xdr:from>
    <xdr:to>
      <xdr:col>32</xdr:col>
      <xdr:colOff>187325</xdr:colOff>
      <xdr:row>58</xdr:row>
      <xdr:rowOff>14525</xdr:rowOff>
    </xdr:to>
    <xdr:cxnSp macro="">
      <xdr:nvCxnSpPr>
        <xdr:cNvPr id="771" name="直線コネクタ 770"/>
        <xdr:cNvCxnSpPr/>
      </xdr:nvCxnSpPr>
      <xdr:spPr>
        <a:xfrm>
          <a:off x="21323300" y="9957319"/>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130029</xdr:rowOff>
    </xdr:from>
    <xdr:ext cx="469744" cy="259045"/>
    <xdr:sp macro="" textlink="">
      <xdr:nvSpPr>
        <xdr:cNvPr id="772" name="貸付金平均値テキスト"/>
        <xdr:cNvSpPr txBox="1"/>
      </xdr:nvSpPr>
      <xdr:spPr>
        <a:xfrm>
          <a:off x="22212300" y="1007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10149</xdr:rowOff>
    </xdr:from>
    <xdr:to>
      <xdr:col>31</xdr:col>
      <xdr:colOff>34925</xdr:colOff>
      <xdr:row>58</xdr:row>
      <xdr:rowOff>13219</xdr:rowOff>
    </xdr:to>
    <xdr:cxnSp macro="">
      <xdr:nvCxnSpPr>
        <xdr:cNvPr id="774" name="直線コネクタ 773"/>
        <xdr:cNvCxnSpPr/>
      </xdr:nvCxnSpPr>
      <xdr:spPr>
        <a:xfrm>
          <a:off x="20434300" y="9954249"/>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54656</xdr:rowOff>
    </xdr:from>
    <xdr:ext cx="469744" cy="259045"/>
    <xdr:sp macro="" textlink="">
      <xdr:nvSpPr>
        <xdr:cNvPr id="776" name="テキスト ボックス 775"/>
        <xdr:cNvSpPr txBox="1"/>
      </xdr:nvSpPr>
      <xdr:spPr>
        <a:xfrm>
          <a:off x="21088427"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9398</xdr:rowOff>
    </xdr:from>
    <xdr:to>
      <xdr:col>29</xdr:col>
      <xdr:colOff>517525</xdr:colOff>
      <xdr:row>58</xdr:row>
      <xdr:rowOff>10149</xdr:rowOff>
    </xdr:to>
    <xdr:cxnSp macro="">
      <xdr:nvCxnSpPr>
        <xdr:cNvPr id="777" name="直線コネクタ 776"/>
        <xdr:cNvCxnSpPr/>
      </xdr:nvCxnSpPr>
      <xdr:spPr>
        <a:xfrm>
          <a:off x="19545300" y="9953498"/>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29085</xdr:rowOff>
    </xdr:from>
    <xdr:ext cx="469744" cy="259045"/>
    <xdr:sp macro="" textlink="">
      <xdr:nvSpPr>
        <xdr:cNvPr id="779" name="テキスト ボックス 778"/>
        <xdr:cNvSpPr txBox="1"/>
      </xdr:nvSpPr>
      <xdr:spPr>
        <a:xfrm>
          <a:off x="20199427"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9398</xdr:rowOff>
    </xdr:from>
    <xdr:to>
      <xdr:col>28</xdr:col>
      <xdr:colOff>314325</xdr:colOff>
      <xdr:row>58</xdr:row>
      <xdr:rowOff>22396</xdr:rowOff>
    </xdr:to>
    <xdr:cxnSp macro="">
      <xdr:nvCxnSpPr>
        <xdr:cNvPr id="780" name="直線コネクタ 779"/>
        <xdr:cNvCxnSpPr/>
      </xdr:nvCxnSpPr>
      <xdr:spPr>
        <a:xfrm flipV="1">
          <a:off x="18656300" y="9953498"/>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27485</xdr:rowOff>
    </xdr:from>
    <xdr:ext cx="469744" cy="259045"/>
    <xdr:sp macro="" textlink="">
      <xdr:nvSpPr>
        <xdr:cNvPr id="782" name="テキスト ボックス 781"/>
        <xdr:cNvSpPr txBox="1"/>
      </xdr:nvSpPr>
      <xdr:spPr>
        <a:xfrm>
          <a:off x="193104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18374</xdr:rowOff>
    </xdr:from>
    <xdr:ext cx="469744" cy="259045"/>
    <xdr:sp macro="" textlink="">
      <xdr:nvSpPr>
        <xdr:cNvPr id="784" name="テキスト ボックス 783"/>
        <xdr:cNvSpPr txBox="1"/>
      </xdr:nvSpPr>
      <xdr:spPr>
        <a:xfrm>
          <a:off x="18421427" y="1013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135175</xdr:rowOff>
    </xdr:from>
    <xdr:to>
      <xdr:col>32</xdr:col>
      <xdr:colOff>238125</xdr:colOff>
      <xdr:row>58</xdr:row>
      <xdr:rowOff>65325</xdr:rowOff>
    </xdr:to>
    <xdr:sp macro="" textlink="">
      <xdr:nvSpPr>
        <xdr:cNvPr id="790" name="円/楕円 789"/>
        <xdr:cNvSpPr/>
      </xdr:nvSpPr>
      <xdr:spPr>
        <a:xfrm>
          <a:off x="22110700" y="99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158052</xdr:rowOff>
    </xdr:from>
    <xdr:ext cx="469744" cy="259045"/>
    <xdr:sp macro="" textlink="">
      <xdr:nvSpPr>
        <xdr:cNvPr id="791" name="貸付金該当値テキスト"/>
        <xdr:cNvSpPr txBox="1"/>
      </xdr:nvSpPr>
      <xdr:spPr>
        <a:xfrm>
          <a:off x="22212300" y="975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133869</xdr:rowOff>
    </xdr:from>
    <xdr:to>
      <xdr:col>31</xdr:col>
      <xdr:colOff>85725</xdr:colOff>
      <xdr:row>58</xdr:row>
      <xdr:rowOff>64019</xdr:rowOff>
    </xdr:to>
    <xdr:sp macro="" textlink="">
      <xdr:nvSpPr>
        <xdr:cNvPr id="792" name="円/楕円 791"/>
        <xdr:cNvSpPr/>
      </xdr:nvSpPr>
      <xdr:spPr>
        <a:xfrm>
          <a:off x="21272500" y="99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80546</xdr:rowOff>
    </xdr:from>
    <xdr:ext cx="469744" cy="259045"/>
    <xdr:sp macro="" textlink="">
      <xdr:nvSpPr>
        <xdr:cNvPr id="793" name="テキスト ボックス 792"/>
        <xdr:cNvSpPr txBox="1"/>
      </xdr:nvSpPr>
      <xdr:spPr>
        <a:xfrm>
          <a:off x="21088427" y="968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130799</xdr:rowOff>
    </xdr:from>
    <xdr:to>
      <xdr:col>29</xdr:col>
      <xdr:colOff>568325</xdr:colOff>
      <xdr:row>58</xdr:row>
      <xdr:rowOff>60949</xdr:rowOff>
    </xdr:to>
    <xdr:sp macro="" textlink="">
      <xdr:nvSpPr>
        <xdr:cNvPr id="794" name="円/楕円 793"/>
        <xdr:cNvSpPr/>
      </xdr:nvSpPr>
      <xdr:spPr>
        <a:xfrm>
          <a:off x="20383500" y="99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77476</xdr:rowOff>
    </xdr:from>
    <xdr:ext cx="469744" cy="259045"/>
    <xdr:sp macro="" textlink="">
      <xdr:nvSpPr>
        <xdr:cNvPr id="795" name="テキスト ボックス 794"/>
        <xdr:cNvSpPr txBox="1"/>
      </xdr:nvSpPr>
      <xdr:spPr>
        <a:xfrm>
          <a:off x="20199427" y="96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130048</xdr:rowOff>
    </xdr:from>
    <xdr:to>
      <xdr:col>28</xdr:col>
      <xdr:colOff>365125</xdr:colOff>
      <xdr:row>58</xdr:row>
      <xdr:rowOff>60198</xdr:rowOff>
    </xdr:to>
    <xdr:sp macro="" textlink="">
      <xdr:nvSpPr>
        <xdr:cNvPr id="796" name="円/楕円 795"/>
        <xdr:cNvSpPr/>
      </xdr:nvSpPr>
      <xdr:spPr>
        <a:xfrm>
          <a:off x="194945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76725</xdr:rowOff>
    </xdr:from>
    <xdr:ext cx="469744" cy="259045"/>
    <xdr:sp macro="" textlink="">
      <xdr:nvSpPr>
        <xdr:cNvPr id="797" name="テキスト ボックス 796"/>
        <xdr:cNvSpPr txBox="1"/>
      </xdr:nvSpPr>
      <xdr:spPr>
        <a:xfrm>
          <a:off x="19310427" y="967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143046</xdr:rowOff>
    </xdr:from>
    <xdr:to>
      <xdr:col>27</xdr:col>
      <xdr:colOff>161925</xdr:colOff>
      <xdr:row>58</xdr:row>
      <xdr:rowOff>73196</xdr:rowOff>
    </xdr:to>
    <xdr:sp macro="" textlink="">
      <xdr:nvSpPr>
        <xdr:cNvPr id="798" name="円/楕円 797"/>
        <xdr:cNvSpPr/>
      </xdr:nvSpPr>
      <xdr:spPr>
        <a:xfrm>
          <a:off x="18605500" y="99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89723</xdr:rowOff>
    </xdr:from>
    <xdr:ext cx="469744" cy="259045"/>
    <xdr:sp macro="" textlink="">
      <xdr:nvSpPr>
        <xdr:cNvPr id="799" name="テキスト ボックス 798"/>
        <xdr:cNvSpPr txBox="1"/>
      </xdr:nvSpPr>
      <xdr:spPr>
        <a:xfrm>
          <a:off x="18421427" y="969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101478</xdr:rowOff>
    </xdr:from>
    <xdr:to>
      <xdr:col>32</xdr:col>
      <xdr:colOff>187325</xdr:colOff>
      <xdr:row>76</xdr:row>
      <xdr:rowOff>134716</xdr:rowOff>
    </xdr:to>
    <xdr:cxnSp macro="">
      <xdr:nvCxnSpPr>
        <xdr:cNvPr id="828" name="直線コネクタ 827"/>
        <xdr:cNvCxnSpPr/>
      </xdr:nvCxnSpPr>
      <xdr:spPr>
        <a:xfrm flipV="1">
          <a:off x="21323300" y="13131678"/>
          <a:ext cx="8382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134716</xdr:rowOff>
    </xdr:from>
    <xdr:to>
      <xdr:col>31</xdr:col>
      <xdr:colOff>34925</xdr:colOff>
      <xdr:row>76</xdr:row>
      <xdr:rowOff>144073</xdr:rowOff>
    </xdr:to>
    <xdr:cxnSp macro="">
      <xdr:nvCxnSpPr>
        <xdr:cNvPr id="831" name="直線コネクタ 830"/>
        <xdr:cNvCxnSpPr/>
      </xdr:nvCxnSpPr>
      <xdr:spPr>
        <a:xfrm flipV="1">
          <a:off x="20434300" y="13164916"/>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144073</xdr:rowOff>
    </xdr:from>
    <xdr:to>
      <xdr:col>29</xdr:col>
      <xdr:colOff>517525</xdr:colOff>
      <xdr:row>76</xdr:row>
      <xdr:rowOff>148501</xdr:rowOff>
    </xdr:to>
    <xdr:cxnSp macro="">
      <xdr:nvCxnSpPr>
        <xdr:cNvPr id="834" name="直線コネクタ 833"/>
        <xdr:cNvCxnSpPr/>
      </xdr:nvCxnSpPr>
      <xdr:spPr>
        <a:xfrm flipV="1">
          <a:off x="19545300" y="13174273"/>
          <a:ext cx="889000" cy="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148501</xdr:rowOff>
    </xdr:from>
    <xdr:to>
      <xdr:col>28</xdr:col>
      <xdr:colOff>314325</xdr:colOff>
      <xdr:row>77</xdr:row>
      <xdr:rowOff>18526</xdr:rowOff>
    </xdr:to>
    <xdr:cxnSp macro="">
      <xdr:nvCxnSpPr>
        <xdr:cNvPr id="837" name="直線コネクタ 836"/>
        <xdr:cNvCxnSpPr/>
      </xdr:nvCxnSpPr>
      <xdr:spPr>
        <a:xfrm flipV="1">
          <a:off x="18656300" y="13178701"/>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50678</xdr:rowOff>
    </xdr:from>
    <xdr:to>
      <xdr:col>32</xdr:col>
      <xdr:colOff>238125</xdr:colOff>
      <xdr:row>76</xdr:row>
      <xdr:rowOff>152278</xdr:rowOff>
    </xdr:to>
    <xdr:sp macro="" textlink="">
      <xdr:nvSpPr>
        <xdr:cNvPr id="847" name="円/楕円 846"/>
        <xdr:cNvSpPr/>
      </xdr:nvSpPr>
      <xdr:spPr>
        <a:xfrm>
          <a:off x="22110700" y="130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73555</xdr:rowOff>
    </xdr:from>
    <xdr:ext cx="534377" cy="259045"/>
    <xdr:sp macro="" textlink="">
      <xdr:nvSpPr>
        <xdr:cNvPr id="848" name="繰出金該当値テキスト"/>
        <xdr:cNvSpPr txBox="1"/>
      </xdr:nvSpPr>
      <xdr:spPr>
        <a:xfrm>
          <a:off x="22212300" y="129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83916</xdr:rowOff>
    </xdr:from>
    <xdr:to>
      <xdr:col>31</xdr:col>
      <xdr:colOff>85725</xdr:colOff>
      <xdr:row>77</xdr:row>
      <xdr:rowOff>14066</xdr:rowOff>
    </xdr:to>
    <xdr:sp macro="" textlink="">
      <xdr:nvSpPr>
        <xdr:cNvPr id="849" name="円/楕円 848"/>
        <xdr:cNvSpPr/>
      </xdr:nvSpPr>
      <xdr:spPr>
        <a:xfrm>
          <a:off x="21272500" y="131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5193</xdr:rowOff>
    </xdr:from>
    <xdr:ext cx="534377" cy="259045"/>
    <xdr:sp macro="" textlink="">
      <xdr:nvSpPr>
        <xdr:cNvPr id="850" name="テキスト ボックス 849"/>
        <xdr:cNvSpPr txBox="1"/>
      </xdr:nvSpPr>
      <xdr:spPr>
        <a:xfrm>
          <a:off x="21056111" y="132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93273</xdr:rowOff>
    </xdr:from>
    <xdr:to>
      <xdr:col>29</xdr:col>
      <xdr:colOff>568325</xdr:colOff>
      <xdr:row>77</xdr:row>
      <xdr:rowOff>23423</xdr:rowOff>
    </xdr:to>
    <xdr:sp macro="" textlink="">
      <xdr:nvSpPr>
        <xdr:cNvPr id="851" name="円/楕円 850"/>
        <xdr:cNvSpPr/>
      </xdr:nvSpPr>
      <xdr:spPr>
        <a:xfrm>
          <a:off x="20383500" y="1312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14550</xdr:rowOff>
    </xdr:from>
    <xdr:ext cx="534377" cy="259045"/>
    <xdr:sp macro="" textlink="">
      <xdr:nvSpPr>
        <xdr:cNvPr id="852" name="テキスト ボックス 851"/>
        <xdr:cNvSpPr txBox="1"/>
      </xdr:nvSpPr>
      <xdr:spPr>
        <a:xfrm>
          <a:off x="20167111" y="1321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97701</xdr:rowOff>
    </xdr:from>
    <xdr:to>
      <xdr:col>28</xdr:col>
      <xdr:colOff>365125</xdr:colOff>
      <xdr:row>77</xdr:row>
      <xdr:rowOff>27851</xdr:rowOff>
    </xdr:to>
    <xdr:sp macro="" textlink="">
      <xdr:nvSpPr>
        <xdr:cNvPr id="853" name="円/楕円 852"/>
        <xdr:cNvSpPr/>
      </xdr:nvSpPr>
      <xdr:spPr>
        <a:xfrm>
          <a:off x="19494500" y="131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18978</xdr:rowOff>
    </xdr:from>
    <xdr:ext cx="534377" cy="259045"/>
    <xdr:sp macro="" textlink="">
      <xdr:nvSpPr>
        <xdr:cNvPr id="854" name="テキスト ボックス 853"/>
        <xdr:cNvSpPr txBox="1"/>
      </xdr:nvSpPr>
      <xdr:spPr>
        <a:xfrm>
          <a:off x="19278111" y="132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139176</xdr:rowOff>
    </xdr:from>
    <xdr:to>
      <xdr:col>27</xdr:col>
      <xdr:colOff>161925</xdr:colOff>
      <xdr:row>77</xdr:row>
      <xdr:rowOff>69326</xdr:rowOff>
    </xdr:to>
    <xdr:sp macro="" textlink="">
      <xdr:nvSpPr>
        <xdr:cNvPr id="855" name="円/楕円 854"/>
        <xdr:cNvSpPr/>
      </xdr:nvSpPr>
      <xdr:spPr>
        <a:xfrm>
          <a:off x="18605500" y="131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60453</xdr:rowOff>
    </xdr:from>
    <xdr:ext cx="534377" cy="259045"/>
    <xdr:sp macro="" textlink="">
      <xdr:nvSpPr>
        <xdr:cNvPr id="856" name="テキスト ボックス 855"/>
        <xdr:cNvSpPr txBox="1"/>
      </xdr:nvSpPr>
      <xdr:spPr>
        <a:xfrm>
          <a:off x="18389111" y="1326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人件費・物件費については、全国平均や北海道平均よりも高い傾向にあるが、類似団体と比較するとほぼ同程度となっている。</a:t>
          </a:r>
          <a:endParaRPr lang="ja-JP" altLang="ja-JP" sz="1400">
            <a:effectLst/>
          </a:endParaRPr>
        </a:p>
        <a:p>
          <a:r>
            <a:rPr kumimoji="1" lang="ja-JP" altLang="ja-JP" sz="1100">
              <a:solidFill>
                <a:schemeClr val="dk1"/>
              </a:solidFill>
              <a:effectLst/>
              <a:latin typeface="+mn-lt"/>
              <a:ea typeface="+mn-ea"/>
              <a:cs typeface="+mn-cs"/>
            </a:rPr>
            <a:t>補助費等については、各種団体への補助や事業等に伴う負担が増えたため全国平均や類似団体と比べても高い値となっている。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普通建設事業費については、学校や公営住宅の建て替え等に伴い、全国平均や類似団体と比べても高い値となっている。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災害復旧事業費については、７月と８月の大雨により大幅に増加した。２８～２９年度に事業を行っているため、次年度も例年に比べ多くなる。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北海道上富良野町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10,984
10,949
237.10
7,732,498
7,441,138
212,753
4,216,027
8,406,823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144082</xdr:rowOff>
    </xdr:from>
    <xdr:to>
      <xdr:col>6</xdr:col>
      <xdr:colOff>511175</xdr:colOff>
      <xdr:row>35</xdr:row>
      <xdr:rowOff>41783</xdr:rowOff>
    </xdr:to>
    <xdr:cxnSp macro="">
      <xdr:nvCxnSpPr>
        <xdr:cNvPr id="61" name="直線コネクタ 60"/>
        <xdr:cNvCxnSpPr/>
      </xdr:nvCxnSpPr>
      <xdr:spPr>
        <a:xfrm>
          <a:off x="3797300" y="5973382"/>
          <a:ext cx="8382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144082</xdr:rowOff>
    </xdr:from>
    <xdr:to>
      <xdr:col>5</xdr:col>
      <xdr:colOff>358775</xdr:colOff>
      <xdr:row>35</xdr:row>
      <xdr:rowOff>43497</xdr:rowOff>
    </xdr:to>
    <xdr:cxnSp macro="">
      <xdr:nvCxnSpPr>
        <xdr:cNvPr id="64" name="直線コネクタ 63"/>
        <xdr:cNvCxnSpPr/>
      </xdr:nvCxnSpPr>
      <xdr:spPr>
        <a:xfrm flipV="1">
          <a:off x="2908300" y="5973382"/>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43497</xdr:rowOff>
    </xdr:from>
    <xdr:to>
      <xdr:col>4</xdr:col>
      <xdr:colOff>155575</xdr:colOff>
      <xdr:row>35</xdr:row>
      <xdr:rowOff>75692</xdr:rowOff>
    </xdr:to>
    <xdr:cxnSp macro="">
      <xdr:nvCxnSpPr>
        <xdr:cNvPr id="67" name="直線コネクタ 66"/>
        <xdr:cNvCxnSpPr/>
      </xdr:nvCxnSpPr>
      <xdr:spPr>
        <a:xfrm flipV="1">
          <a:off x="2019300" y="6044247"/>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75692</xdr:rowOff>
    </xdr:from>
    <xdr:to>
      <xdr:col>2</xdr:col>
      <xdr:colOff>638175</xdr:colOff>
      <xdr:row>35</xdr:row>
      <xdr:rowOff>82169</xdr:rowOff>
    </xdr:to>
    <xdr:cxnSp macro="">
      <xdr:nvCxnSpPr>
        <xdr:cNvPr id="70" name="直線コネクタ 69"/>
        <xdr:cNvCxnSpPr/>
      </xdr:nvCxnSpPr>
      <xdr:spPr>
        <a:xfrm flipV="1">
          <a:off x="1130300" y="607644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162433</xdr:rowOff>
    </xdr:from>
    <xdr:to>
      <xdr:col>6</xdr:col>
      <xdr:colOff>561975</xdr:colOff>
      <xdr:row>35</xdr:row>
      <xdr:rowOff>92583</xdr:rowOff>
    </xdr:to>
    <xdr:sp macro="" textlink="">
      <xdr:nvSpPr>
        <xdr:cNvPr id="80" name="円/楕円 79"/>
        <xdr:cNvSpPr/>
      </xdr:nvSpPr>
      <xdr:spPr>
        <a:xfrm>
          <a:off x="4584700" y="59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13860</xdr:rowOff>
    </xdr:from>
    <xdr:ext cx="469744" cy="259045"/>
    <xdr:sp macro="" textlink="">
      <xdr:nvSpPr>
        <xdr:cNvPr id="81" name="議会費該当値テキスト"/>
        <xdr:cNvSpPr txBox="1"/>
      </xdr:nvSpPr>
      <xdr:spPr>
        <a:xfrm>
          <a:off x="4686300"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93282</xdr:rowOff>
    </xdr:from>
    <xdr:to>
      <xdr:col>5</xdr:col>
      <xdr:colOff>409575</xdr:colOff>
      <xdr:row>35</xdr:row>
      <xdr:rowOff>23432</xdr:rowOff>
    </xdr:to>
    <xdr:sp macro="" textlink="">
      <xdr:nvSpPr>
        <xdr:cNvPr id="82" name="円/楕円 81"/>
        <xdr:cNvSpPr/>
      </xdr:nvSpPr>
      <xdr:spPr>
        <a:xfrm>
          <a:off x="3746500" y="5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39959</xdr:rowOff>
    </xdr:from>
    <xdr:ext cx="469744" cy="259045"/>
    <xdr:sp macro="" textlink="">
      <xdr:nvSpPr>
        <xdr:cNvPr id="83" name="テキスト ボックス 82"/>
        <xdr:cNvSpPr txBox="1"/>
      </xdr:nvSpPr>
      <xdr:spPr>
        <a:xfrm>
          <a:off x="3562427" y="569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164147</xdr:rowOff>
    </xdr:from>
    <xdr:to>
      <xdr:col>4</xdr:col>
      <xdr:colOff>206375</xdr:colOff>
      <xdr:row>35</xdr:row>
      <xdr:rowOff>94297</xdr:rowOff>
    </xdr:to>
    <xdr:sp macro="" textlink="">
      <xdr:nvSpPr>
        <xdr:cNvPr id="84" name="円/楕円 83"/>
        <xdr:cNvSpPr/>
      </xdr:nvSpPr>
      <xdr:spPr>
        <a:xfrm>
          <a:off x="2857500" y="59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110824</xdr:rowOff>
    </xdr:from>
    <xdr:ext cx="469744" cy="259045"/>
    <xdr:sp macro="" textlink="">
      <xdr:nvSpPr>
        <xdr:cNvPr id="85" name="テキスト ボックス 84"/>
        <xdr:cNvSpPr txBox="1"/>
      </xdr:nvSpPr>
      <xdr:spPr>
        <a:xfrm>
          <a:off x="2673427" y="57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24892</xdr:rowOff>
    </xdr:from>
    <xdr:to>
      <xdr:col>3</xdr:col>
      <xdr:colOff>3175</xdr:colOff>
      <xdr:row>35</xdr:row>
      <xdr:rowOff>126492</xdr:rowOff>
    </xdr:to>
    <xdr:sp macro="" textlink="">
      <xdr:nvSpPr>
        <xdr:cNvPr id="86" name="円/楕円 85"/>
        <xdr:cNvSpPr/>
      </xdr:nvSpPr>
      <xdr:spPr>
        <a:xfrm>
          <a:off x="1968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143019</xdr:rowOff>
    </xdr:from>
    <xdr:ext cx="469744" cy="259045"/>
    <xdr:sp macro="" textlink="">
      <xdr:nvSpPr>
        <xdr:cNvPr id="87" name="テキスト ボックス 86"/>
        <xdr:cNvSpPr txBox="1"/>
      </xdr:nvSpPr>
      <xdr:spPr>
        <a:xfrm>
          <a:off x="1784427"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31369</xdr:rowOff>
    </xdr:from>
    <xdr:to>
      <xdr:col>1</xdr:col>
      <xdr:colOff>485775</xdr:colOff>
      <xdr:row>35</xdr:row>
      <xdr:rowOff>132969</xdr:rowOff>
    </xdr:to>
    <xdr:sp macro="" textlink="">
      <xdr:nvSpPr>
        <xdr:cNvPr id="88" name="円/楕円 87"/>
        <xdr:cNvSpPr/>
      </xdr:nvSpPr>
      <xdr:spPr>
        <a:xfrm>
          <a:off x="1079500" y="60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149496</xdr:rowOff>
    </xdr:from>
    <xdr:ext cx="469744" cy="259045"/>
    <xdr:sp macro="" textlink="">
      <xdr:nvSpPr>
        <xdr:cNvPr id="89" name="テキスト ボックス 88"/>
        <xdr:cNvSpPr txBox="1"/>
      </xdr:nvSpPr>
      <xdr:spPr>
        <a:xfrm>
          <a:off x="895427" y="58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122217</xdr:rowOff>
    </xdr:from>
    <xdr:to>
      <xdr:col>6</xdr:col>
      <xdr:colOff>511175</xdr:colOff>
      <xdr:row>56</xdr:row>
      <xdr:rowOff>124594</xdr:rowOff>
    </xdr:to>
    <xdr:cxnSp macro="">
      <xdr:nvCxnSpPr>
        <xdr:cNvPr id="116" name="直線コネクタ 115"/>
        <xdr:cNvCxnSpPr/>
      </xdr:nvCxnSpPr>
      <xdr:spPr>
        <a:xfrm flipV="1">
          <a:off x="3797300" y="9723417"/>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18981</xdr:rowOff>
    </xdr:from>
    <xdr:to>
      <xdr:col>5</xdr:col>
      <xdr:colOff>358775</xdr:colOff>
      <xdr:row>56</xdr:row>
      <xdr:rowOff>124594</xdr:rowOff>
    </xdr:to>
    <xdr:cxnSp macro="">
      <xdr:nvCxnSpPr>
        <xdr:cNvPr id="119" name="直線コネクタ 118"/>
        <xdr:cNvCxnSpPr/>
      </xdr:nvCxnSpPr>
      <xdr:spPr>
        <a:xfrm>
          <a:off x="2908300" y="9620181"/>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169002</xdr:rowOff>
    </xdr:from>
    <xdr:to>
      <xdr:col>4</xdr:col>
      <xdr:colOff>155575</xdr:colOff>
      <xdr:row>56</xdr:row>
      <xdr:rowOff>18981</xdr:rowOff>
    </xdr:to>
    <xdr:cxnSp macro="">
      <xdr:nvCxnSpPr>
        <xdr:cNvPr id="122" name="直線コネクタ 121"/>
        <xdr:cNvCxnSpPr/>
      </xdr:nvCxnSpPr>
      <xdr:spPr>
        <a:xfrm>
          <a:off x="2019300" y="9598752"/>
          <a:ext cx="889000" cy="2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169002</xdr:rowOff>
    </xdr:from>
    <xdr:to>
      <xdr:col>2</xdr:col>
      <xdr:colOff>638175</xdr:colOff>
      <xdr:row>57</xdr:row>
      <xdr:rowOff>29135</xdr:rowOff>
    </xdr:to>
    <xdr:cxnSp macro="">
      <xdr:nvCxnSpPr>
        <xdr:cNvPr id="125" name="直線コネクタ 124"/>
        <xdr:cNvCxnSpPr/>
      </xdr:nvCxnSpPr>
      <xdr:spPr>
        <a:xfrm flipV="1">
          <a:off x="1130300" y="9598752"/>
          <a:ext cx="889000" cy="2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71417</xdr:rowOff>
    </xdr:from>
    <xdr:to>
      <xdr:col>6</xdr:col>
      <xdr:colOff>561975</xdr:colOff>
      <xdr:row>57</xdr:row>
      <xdr:rowOff>1567</xdr:rowOff>
    </xdr:to>
    <xdr:sp macro="" textlink="">
      <xdr:nvSpPr>
        <xdr:cNvPr id="135" name="円/楕円 134"/>
        <xdr:cNvSpPr/>
      </xdr:nvSpPr>
      <xdr:spPr>
        <a:xfrm>
          <a:off x="4584700" y="96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49844</xdr:rowOff>
    </xdr:from>
    <xdr:ext cx="534377" cy="259045"/>
    <xdr:sp macro="" textlink="">
      <xdr:nvSpPr>
        <xdr:cNvPr id="136" name="総務費該当値テキスト"/>
        <xdr:cNvSpPr txBox="1"/>
      </xdr:nvSpPr>
      <xdr:spPr>
        <a:xfrm>
          <a:off x="4686300" y="96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73794</xdr:rowOff>
    </xdr:from>
    <xdr:to>
      <xdr:col>5</xdr:col>
      <xdr:colOff>409575</xdr:colOff>
      <xdr:row>57</xdr:row>
      <xdr:rowOff>3944</xdr:rowOff>
    </xdr:to>
    <xdr:sp macro="" textlink="">
      <xdr:nvSpPr>
        <xdr:cNvPr id="137" name="円/楕円 136"/>
        <xdr:cNvSpPr/>
      </xdr:nvSpPr>
      <xdr:spPr>
        <a:xfrm>
          <a:off x="3746500" y="96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166521</xdr:rowOff>
    </xdr:from>
    <xdr:ext cx="534377" cy="259045"/>
    <xdr:sp macro="" textlink="">
      <xdr:nvSpPr>
        <xdr:cNvPr id="138" name="テキスト ボックス 137"/>
        <xdr:cNvSpPr txBox="1"/>
      </xdr:nvSpPr>
      <xdr:spPr>
        <a:xfrm>
          <a:off x="3530111" y="97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78,304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139631</xdr:rowOff>
    </xdr:from>
    <xdr:to>
      <xdr:col>4</xdr:col>
      <xdr:colOff>206375</xdr:colOff>
      <xdr:row>56</xdr:row>
      <xdr:rowOff>69781</xdr:rowOff>
    </xdr:to>
    <xdr:sp macro="" textlink="">
      <xdr:nvSpPr>
        <xdr:cNvPr id="139" name="円/楕円 138"/>
        <xdr:cNvSpPr/>
      </xdr:nvSpPr>
      <xdr:spPr>
        <a:xfrm>
          <a:off x="2857500" y="95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60908</xdr:rowOff>
    </xdr:from>
    <xdr:ext cx="599010" cy="259045"/>
    <xdr:sp macro="" textlink="">
      <xdr:nvSpPr>
        <xdr:cNvPr id="140" name="テキスト ボックス 139"/>
        <xdr:cNvSpPr txBox="1"/>
      </xdr:nvSpPr>
      <xdr:spPr>
        <a:xfrm>
          <a:off x="2608794" y="966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118202</xdr:rowOff>
    </xdr:from>
    <xdr:to>
      <xdr:col>3</xdr:col>
      <xdr:colOff>3175</xdr:colOff>
      <xdr:row>56</xdr:row>
      <xdr:rowOff>48352</xdr:rowOff>
    </xdr:to>
    <xdr:sp macro="" textlink="">
      <xdr:nvSpPr>
        <xdr:cNvPr id="141" name="円/楕円 140"/>
        <xdr:cNvSpPr/>
      </xdr:nvSpPr>
      <xdr:spPr>
        <a:xfrm>
          <a:off x="1968500" y="95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64879</xdr:rowOff>
    </xdr:from>
    <xdr:ext cx="599010" cy="259045"/>
    <xdr:sp macro="" textlink="">
      <xdr:nvSpPr>
        <xdr:cNvPr id="142" name="テキスト ボックス 141"/>
        <xdr:cNvSpPr txBox="1"/>
      </xdr:nvSpPr>
      <xdr:spPr>
        <a:xfrm>
          <a:off x="1719794" y="932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149785</xdr:rowOff>
    </xdr:from>
    <xdr:to>
      <xdr:col>1</xdr:col>
      <xdr:colOff>485775</xdr:colOff>
      <xdr:row>57</xdr:row>
      <xdr:rowOff>79935</xdr:rowOff>
    </xdr:to>
    <xdr:sp macro="" textlink="">
      <xdr:nvSpPr>
        <xdr:cNvPr id="143" name="円/楕円 142"/>
        <xdr:cNvSpPr/>
      </xdr:nvSpPr>
      <xdr:spPr>
        <a:xfrm>
          <a:off x="1079500" y="97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71062</xdr:rowOff>
    </xdr:from>
    <xdr:ext cx="534377" cy="259045"/>
    <xdr:sp macro="" textlink="">
      <xdr:nvSpPr>
        <xdr:cNvPr id="144" name="テキスト ボックス 143"/>
        <xdr:cNvSpPr txBox="1"/>
      </xdr:nvSpPr>
      <xdr:spPr>
        <a:xfrm>
          <a:off x="863111" y="98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90798</xdr:rowOff>
    </xdr:from>
    <xdr:to>
      <xdr:col>6</xdr:col>
      <xdr:colOff>511175</xdr:colOff>
      <xdr:row>76</xdr:row>
      <xdr:rowOff>109762</xdr:rowOff>
    </xdr:to>
    <xdr:cxnSp macro="">
      <xdr:nvCxnSpPr>
        <xdr:cNvPr id="172" name="直線コネクタ 171"/>
        <xdr:cNvCxnSpPr/>
      </xdr:nvCxnSpPr>
      <xdr:spPr>
        <a:xfrm flipV="1">
          <a:off x="3797300" y="13120998"/>
          <a:ext cx="838200" cy="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109762</xdr:rowOff>
    </xdr:from>
    <xdr:to>
      <xdr:col>5</xdr:col>
      <xdr:colOff>358775</xdr:colOff>
      <xdr:row>77</xdr:row>
      <xdr:rowOff>43971</xdr:rowOff>
    </xdr:to>
    <xdr:cxnSp macro="">
      <xdr:nvCxnSpPr>
        <xdr:cNvPr id="175" name="直線コネクタ 174"/>
        <xdr:cNvCxnSpPr/>
      </xdr:nvCxnSpPr>
      <xdr:spPr>
        <a:xfrm flipV="1">
          <a:off x="2908300" y="13139962"/>
          <a:ext cx="889000" cy="1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43971</xdr:rowOff>
    </xdr:from>
    <xdr:to>
      <xdr:col>4</xdr:col>
      <xdr:colOff>155575</xdr:colOff>
      <xdr:row>77</xdr:row>
      <xdr:rowOff>118340</xdr:rowOff>
    </xdr:to>
    <xdr:cxnSp macro="">
      <xdr:nvCxnSpPr>
        <xdr:cNvPr id="178" name="直線コネクタ 177"/>
        <xdr:cNvCxnSpPr/>
      </xdr:nvCxnSpPr>
      <xdr:spPr>
        <a:xfrm flipV="1">
          <a:off x="2019300" y="13245621"/>
          <a:ext cx="889000" cy="7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118340</xdr:rowOff>
    </xdr:from>
    <xdr:to>
      <xdr:col>2</xdr:col>
      <xdr:colOff>638175</xdr:colOff>
      <xdr:row>77</xdr:row>
      <xdr:rowOff>151011</xdr:rowOff>
    </xdr:to>
    <xdr:cxnSp macro="">
      <xdr:nvCxnSpPr>
        <xdr:cNvPr id="181" name="直線コネクタ 180"/>
        <xdr:cNvCxnSpPr/>
      </xdr:nvCxnSpPr>
      <xdr:spPr>
        <a:xfrm flipV="1">
          <a:off x="1130300" y="13319990"/>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39998</xdr:rowOff>
    </xdr:from>
    <xdr:to>
      <xdr:col>6</xdr:col>
      <xdr:colOff>561975</xdr:colOff>
      <xdr:row>76</xdr:row>
      <xdr:rowOff>141598</xdr:rowOff>
    </xdr:to>
    <xdr:sp macro="" textlink="">
      <xdr:nvSpPr>
        <xdr:cNvPr id="191" name="円/楕円 190"/>
        <xdr:cNvSpPr/>
      </xdr:nvSpPr>
      <xdr:spPr>
        <a:xfrm>
          <a:off x="4584700" y="130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18425</xdr:rowOff>
    </xdr:from>
    <xdr:ext cx="599010" cy="259045"/>
    <xdr:sp macro="" textlink="">
      <xdr:nvSpPr>
        <xdr:cNvPr id="192" name="民生費該当値テキスト"/>
        <xdr:cNvSpPr txBox="1"/>
      </xdr:nvSpPr>
      <xdr:spPr>
        <a:xfrm>
          <a:off x="4686300" y="1304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58962</xdr:rowOff>
    </xdr:from>
    <xdr:to>
      <xdr:col>5</xdr:col>
      <xdr:colOff>409575</xdr:colOff>
      <xdr:row>76</xdr:row>
      <xdr:rowOff>160562</xdr:rowOff>
    </xdr:to>
    <xdr:sp macro="" textlink="">
      <xdr:nvSpPr>
        <xdr:cNvPr id="193" name="円/楕円 192"/>
        <xdr:cNvSpPr/>
      </xdr:nvSpPr>
      <xdr:spPr>
        <a:xfrm>
          <a:off x="3746500" y="1308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151689</xdr:rowOff>
    </xdr:from>
    <xdr:ext cx="599010" cy="259045"/>
    <xdr:sp macro="" textlink="">
      <xdr:nvSpPr>
        <xdr:cNvPr id="194" name="テキスト ボックス 193"/>
        <xdr:cNvSpPr txBox="1"/>
      </xdr:nvSpPr>
      <xdr:spPr>
        <a:xfrm>
          <a:off x="3497794" y="1318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140,774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164621</xdr:rowOff>
    </xdr:from>
    <xdr:to>
      <xdr:col>4</xdr:col>
      <xdr:colOff>206375</xdr:colOff>
      <xdr:row>77</xdr:row>
      <xdr:rowOff>94771</xdr:rowOff>
    </xdr:to>
    <xdr:sp macro="" textlink="">
      <xdr:nvSpPr>
        <xdr:cNvPr id="195" name="円/楕円 194"/>
        <xdr:cNvSpPr/>
      </xdr:nvSpPr>
      <xdr:spPr>
        <a:xfrm>
          <a:off x="2857500" y="131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85898</xdr:rowOff>
    </xdr:from>
    <xdr:ext cx="599010" cy="259045"/>
    <xdr:sp macro="" textlink="">
      <xdr:nvSpPr>
        <xdr:cNvPr id="196" name="テキスト ボックス 195"/>
        <xdr:cNvSpPr txBox="1"/>
      </xdr:nvSpPr>
      <xdr:spPr>
        <a:xfrm>
          <a:off x="2608794" y="1328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67540</xdr:rowOff>
    </xdr:from>
    <xdr:to>
      <xdr:col>3</xdr:col>
      <xdr:colOff>3175</xdr:colOff>
      <xdr:row>77</xdr:row>
      <xdr:rowOff>169140</xdr:rowOff>
    </xdr:to>
    <xdr:sp macro="" textlink="">
      <xdr:nvSpPr>
        <xdr:cNvPr id="197" name="円/楕円 196"/>
        <xdr:cNvSpPr/>
      </xdr:nvSpPr>
      <xdr:spPr>
        <a:xfrm>
          <a:off x="1968500" y="132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160267</xdr:rowOff>
    </xdr:from>
    <xdr:ext cx="599010" cy="259045"/>
    <xdr:sp macro="" textlink="">
      <xdr:nvSpPr>
        <xdr:cNvPr id="198" name="テキスト ボックス 197"/>
        <xdr:cNvSpPr txBox="1"/>
      </xdr:nvSpPr>
      <xdr:spPr>
        <a:xfrm>
          <a:off x="1719794" y="1336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100211</xdr:rowOff>
    </xdr:from>
    <xdr:to>
      <xdr:col>1</xdr:col>
      <xdr:colOff>485775</xdr:colOff>
      <xdr:row>78</xdr:row>
      <xdr:rowOff>30361</xdr:rowOff>
    </xdr:to>
    <xdr:sp macro="" textlink="">
      <xdr:nvSpPr>
        <xdr:cNvPr id="199" name="円/楕円 198"/>
        <xdr:cNvSpPr/>
      </xdr:nvSpPr>
      <xdr:spPr>
        <a:xfrm>
          <a:off x="1079500" y="1330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21488</xdr:rowOff>
    </xdr:from>
    <xdr:ext cx="599010" cy="259045"/>
    <xdr:sp macro="" textlink="">
      <xdr:nvSpPr>
        <xdr:cNvPr id="200" name="テキスト ボックス 199"/>
        <xdr:cNvSpPr txBox="1"/>
      </xdr:nvSpPr>
      <xdr:spPr>
        <a:xfrm>
          <a:off x="830794" y="1339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119729</xdr:rowOff>
    </xdr:from>
    <xdr:to>
      <xdr:col>6</xdr:col>
      <xdr:colOff>511175</xdr:colOff>
      <xdr:row>96</xdr:row>
      <xdr:rowOff>138114</xdr:rowOff>
    </xdr:to>
    <xdr:cxnSp macro="">
      <xdr:nvCxnSpPr>
        <xdr:cNvPr id="227" name="直線コネクタ 226"/>
        <xdr:cNvCxnSpPr/>
      </xdr:nvCxnSpPr>
      <xdr:spPr>
        <a:xfrm flipV="1">
          <a:off x="3797300" y="16578929"/>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138114</xdr:rowOff>
    </xdr:from>
    <xdr:to>
      <xdr:col>5</xdr:col>
      <xdr:colOff>358775</xdr:colOff>
      <xdr:row>96</xdr:row>
      <xdr:rowOff>160407</xdr:rowOff>
    </xdr:to>
    <xdr:cxnSp macro="">
      <xdr:nvCxnSpPr>
        <xdr:cNvPr id="230" name="直線コネクタ 229"/>
        <xdr:cNvCxnSpPr/>
      </xdr:nvCxnSpPr>
      <xdr:spPr>
        <a:xfrm flipV="1">
          <a:off x="2908300" y="16597314"/>
          <a:ext cx="889000" cy="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160407</xdr:rowOff>
    </xdr:from>
    <xdr:to>
      <xdr:col>4</xdr:col>
      <xdr:colOff>155575</xdr:colOff>
      <xdr:row>97</xdr:row>
      <xdr:rowOff>3144</xdr:rowOff>
    </xdr:to>
    <xdr:cxnSp macro="">
      <xdr:nvCxnSpPr>
        <xdr:cNvPr id="233" name="直線コネクタ 232"/>
        <xdr:cNvCxnSpPr/>
      </xdr:nvCxnSpPr>
      <xdr:spPr>
        <a:xfrm flipV="1">
          <a:off x="2019300" y="16619607"/>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3144</xdr:rowOff>
    </xdr:from>
    <xdr:to>
      <xdr:col>2</xdr:col>
      <xdr:colOff>638175</xdr:colOff>
      <xdr:row>97</xdr:row>
      <xdr:rowOff>4465</xdr:rowOff>
    </xdr:to>
    <xdr:cxnSp macro="">
      <xdr:nvCxnSpPr>
        <xdr:cNvPr id="236" name="直線コネクタ 235"/>
        <xdr:cNvCxnSpPr/>
      </xdr:nvCxnSpPr>
      <xdr:spPr>
        <a:xfrm flipV="1">
          <a:off x="1130300" y="16633794"/>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68929</xdr:rowOff>
    </xdr:from>
    <xdr:to>
      <xdr:col>6</xdr:col>
      <xdr:colOff>561975</xdr:colOff>
      <xdr:row>96</xdr:row>
      <xdr:rowOff>170529</xdr:rowOff>
    </xdr:to>
    <xdr:sp macro="" textlink="">
      <xdr:nvSpPr>
        <xdr:cNvPr id="246" name="円/楕円 245"/>
        <xdr:cNvSpPr/>
      </xdr:nvSpPr>
      <xdr:spPr>
        <a:xfrm>
          <a:off x="4584700" y="165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91806</xdr:rowOff>
    </xdr:from>
    <xdr:ext cx="534377" cy="259045"/>
    <xdr:sp macro="" textlink="">
      <xdr:nvSpPr>
        <xdr:cNvPr id="247" name="衛生費該当値テキスト"/>
        <xdr:cNvSpPr txBox="1"/>
      </xdr:nvSpPr>
      <xdr:spPr>
        <a:xfrm>
          <a:off x="4686300" y="1637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87314</xdr:rowOff>
    </xdr:from>
    <xdr:to>
      <xdr:col>5</xdr:col>
      <xdr:colOff>409575</xdr:colOff>
      <xdr:row>97</xdr:row>
      <xdr:rowOff>17464</xdr:rowOff>
    </xdr:to>
    <xdr:sp macro="" textlink="">
      <xdr:nvSpPr>
        <xdr:cNvPr id="248" name="円/楕円 247"/>
        <xdr:cNvSpPr/>
      </xdr:nvSpPr>
      <xdr:spPr>
        <a:xfrm>
          <a:off x="3746500" y="165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33991</xdr:rowOff>
    </xdr:from>
    <xdr:ext cx="534377" cy="259045"/>
    <xdr:sp macro="" textlink="">
      <xdr:nvSpPr>
        <xdr:cNvPr id="249" name="テキスト ボックス 248"/>
        <xdr:cNvSpPr txBox="1"/>
      </xdr:nvSpPr>
      <xdr:spPr>
        <a:xfrm>
          <a:off x="3530111" y="1632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75,347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109607</xdr:rowOff>
    </xdr:from>
    <xdr:to>
      <xdr:col>4</xdr:col>
      <xdr:colOff>206375</xdr:colOff>
      <xdr:row>97</xdr:row>
      <xdr:rowOff>39757</xdr:rowOff>
    </xdr:to>
    <xdr:sp macro="" textlink="">
      <xdr:nvSpPr>
        <xdr:cNvPr id="250" name="円/楕円 249"/>
        <xdr:cNvSpPr/>
      </xdr:nvSpPr>
      <xdr:spPr>
        <a:xfrm>
          <a:off x="2857500" y="165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56284</xdr:rowOff>
    </xdr:from>
    <xdr:ext cx="534377" cy="259045"/>
    <xdr:sp macro="" textlink="">
      <xdr:nvSpPr>
        <xdr:cNvPr id="251" name="テキスト ボックス 250"/>
        <xdr:cNvSpPr txBox="1"/>
      </xdr:nvSpPr>
      <xdr:spPr>
        <a:xfrm>
          <a:off x="2641111" y="1634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123794</xdr:rowOff>
    </xdr:from>
    <xdr:to>
      <xdr:col>3</xdr:col>
      <xdr:colOff>3175</xdr:colOff>
      <xdr:row>97</xdr:row>
      <xdr:rowOff>53944</xdr:rowOff>
    </xdr:to>
    <xdr:sp macro="" textlink="">
      <xdr:nvSpPr>
        <xdr:cNvPr id="252" name="円/楕円 251"/>
        <xdr:cNvSpPr/>
      </xdr:nvSpPr>
      <xdr:spPr>
        <a:xfrm>
          <a:off x="1968500" y="16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70471</xdr:rowOff>
    </xdr:from>
    <xdr:ext cx="534377" cy="259045"/>
    <xdr:sp macro="" textlink="">
      <xdr:nvSpPr>
        <xdr:cNvPr id="253" name="テキスト ボックス 252"/>
        <xdr:cNvSpPr txBox="1"/>
      </xdr:nvSpPr>
      <xdr:spPr>
        <a:xfrm>
          <a:off x="1752111" y="163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125115</xdr:rowOff>
    </xdr:from>
    <xdr:to>
      <xdr:col>1</xdr:col>
      <xdr:colOff>485775</xdr:colOff>
      <xdr:row>97</xdr:row>
      <xdr:rowOff>55265</xdr:rowOff>
    </xdr:to>
    <xdr:sp macro="" textlink="">
      <xdr:nvSpPr>
        <xdr:cNvPr id="254" name="円/楕円 253"/>
        <xdr:cNvSpPr/>
      </xdr:nvSpPr>
      <xdr:spPr>
        <a:xfrm>
          <a:off x="1079500" y="1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71792</xdr:rowOff>
    </xdr:from>
    <xdr:ext cx="534377" cy="259045"/>
    <xdr:sp macro="" textlink="">
      <xdr:nvSpPr>
        <xdr:cNvPr id="255" name="テキスト ボックス 254"/>
        <xdr:cNvSpPr txBox="1"/>
      </xdr:nvSpPr>
      <xdr:spPr>
        <a:xfrm>
          <a:off x="863111" y="163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79938</xdr:rowOff>
    </xdr:from>
    <xdr:to>
      <xdr:col>15</xdr:col>
      <xdr:colOff>180975</xdr:colOff>
      <xdr:row>39</xdr:row>
      <xdr:rowOff>81244</xdr:rowOff>
    </xdr:to>
    <xdr:cxnSp macro="">
      <xdr:nvCxnSpPr>
        <xdr:cNvPr id="286" name="直線コネクタ 285"/>
        <xdr:cNvCxnSpPr/>
      </xdr:nvCxnSpPr>
      <xdr:spPr>
        <a:xfrm flipV="1">
          <a:off x="9639300" y="6766488"/>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81244</xdr:rowOff>
    </xdr:from>
    <xdr:to>
      <xdr:col>14</xdr:col>
      <xdr:colOff>28575</xdr:colOff>
      <xdr:row>39</xdr:row>
      <xdr:rowOff>83530</xdr:rowOff>
    </xdr:to>
    <xdr:cxnSp macro="">
      <xdr:nvCxnSpPr>
        <xdr:cNvPr id="289" name="直線コネクタ 288"/>
        <xdr:cNvCxnSpPr/>
      </xdr:nvCxnSpPr>
      <xdr:spPr>
        <a:xfrm flipV="1">
          <a:off x="8750300" y="67677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67201</xdr:rowOff>
    </xdr:from>
    <xdr:to>
      <xdr:col>12</xdr:col>
      <xdr:colOff>511175</xdr:colOff>
      <xdr:row>39</xdr:row>
      <xdr:rowOff>83530</xdr:rowOff>
    </xdr:to>
    <xdr:cxnSp macro="">
      <xdr:nvCxnSpPr>
        <xdr:cNvPr id="292" name="直線コネクタ 291"/>
        <xdr:cNvCxnSpPr/>
      </xdr:nvCxnSpPr>
      <xdr:spPr>
        <a:xfrm>
          <a:off x="7861300" y="6582301"/>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67201</xdr:rowOff>
    </xdr:from>
    <xdr:to>
      <xdr:col>11</xdr:col>
      <xdr:colOff>307975</xdr:colOff>
      <xdr:row>39</xdr:row>
      <xdr:rowOff>78631</xdr:rowOff>
    </xdr:to>
    <xdr:cxnSp macro="">
      <xdr:nvCxnSpPr>
        <xdr:cNvPr id="295" name="直線コネクタ 294"/>
        <xdr:cNvCxnSpPr/>
      </xdr:nvCxnSpPr>
      <xdr:spPr>
        <a:xfrm flipV="1">
          <a:off x="6972300" y="6582301"/>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29138</xdr:rowOff>
    </xdr:from>
    <xdr:to>
      <xdr:col>15</xdr:col>
      <xdr:colOff>231775</xdr:colOff>
      <xdr:row>39</xdr:row>
      <xdr:rowOff>130738</xdr:rowOff>
    </xdr:to>
    <xdr:sp macro="" textlink="">
      <xdr:nvSpPr>
        <xdr:cNvPr id="305" name="円/楕円 304"/>
        <xdr:cNvSpPr/>
      </xdr:nvSpPr>
      <xdr:spPr>
        <a:xfrm>
          <a:off x="104267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115515</xdr:rowOff>
    </xdr:from>
    <xdr:ext cx="313932" cy="259045"/>
    <xdr:sp macro="" textlink="">
      <xdr:nvSpPr>
        <xdr:cNvPr id="306" name="労働費該当値テキスト"/>
        <xdr:cNvSpPr txBox="1"/>
      </xdr:nvSpPr>
      <xdr:spPr>
        <a:xfrm>
          <a:off x="10528300" y="6630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30444</xdr:rowOff>
    </xdr:from>
    <xdr:to>
      <xdr:col>14</xdr:col>
      <xdr:colOff>79375</xdr:colOff>
      <xdr:row>39</xdr:row>
      <xdr:rowOff>132044</xdr:rowOff>
    </xdr:to>
    <xdr:sp macro="" textlink="">
      <xdr:nvSpPr>
        <xdr:cNvPr id="307" name="円/楕円 306"/>
        <xdr:cNvSpPr/>
      </xdr:nvSpPr>
      <xdr:spPr>
        <a:xfrm>
          <a:off x="9588500" y="67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123171</xdr:rowOff>
    </xdr:from>
    <xdr:ext cx="313932" cy="259045"/>
    <xdr:sp macro="" textlink="">
      <xdr:nvSpPr>
        <xdr:cNvPr id="308" name="テキスト ボックス 307"/>
        <xdr:cNvSpPr txBox="1"/>
      </xdr:nvSpPr>
      <xdr:spPr>
        <a:xfrm>
          <a:off x="9482333" y="6809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32730</xdr:rowOff>
    </xdr:from>
    <xdr:to>
      <xdr:col>12</xdr:col>
      <xdr:colOff>561975</xdr:colOff>
      <xdr:row>39</xdr:row>
      <xdr:rowOff>134330</xdr:rowOff>
    </xdr:to>
    <xdr:sp macro="" textlink="">
      <xdr:nvSpPr>
        <xdr:cNvPr id="309" name="円/楕円 308"/>
        <xdr:cNvSpPr/>
      </xdr:nvSpPr>
      <xdr:spPr>
        <a:xfrm>
          <a:off x="8699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125457</xdr:rowOff>
    </xdr:from>
    <xdr:ext cx="313932" cy="259045"/>
    <xdr:sp macro="" textlink="">
      <xdr:nvSpPr>
        <xdr:cNvPr id="310" name="テキスト ボックス 309"/>
        <xdr:cNvSpPr txBox="1"/>
      </xdr:nvSpPr>
      <xdr:spPr>
        <a:xfrm>
          <a:off x="8593333" y="6812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16401</xdr:rowOff>
    </xdr:from>
    <xdr:to>
      <xdr:col>11</xdr:col>
      <xdr:colOff>358775</xdr:colOff>
      <xdr:row>38</xdr:row>
      <xdr:rowOff>118001</xdr:rowOff>
    </xdr:to>
    <xdr:sp macro="" textlink="">
      <xdr:nvSpPr>
        <xdr:cNvPr id="311" name="円/楕円 310"/>
        <xdr:cNvSpPr/>
      </xdr:nvSpPr>
      <xdr:spPr>
        <a:xfrm>
          <a:off x="7810500" y="65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109128</xdr:rowOff>
    </xdr:from>
    <xdr:ext cx="378565" cy="259045"/>
    <xdr:sp macro="" textlink="">
      <xdr:nvSpPr>
        <xdr:cNvPr id="312" name="テキスト ボックス 311"/>
        <xdr:cNvSpPr txBox="1"/>
      </xdr:nvSpPr>
      <xdr:spPr>
        <a:xfrm>
          <a:off x="7672017" y="662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27831</xdr:rowOff>
    </xdr:from>
    <xdr:to>
      <xdr:col>10</xdr:col>
      <xdr:colOff>155575</xdr:colOff>
      <xdr:row>39</xdr:row>
      <xdr:rowOff>129431</xdr:rowOff>
    </xdr:to>
    <xdr:sp macro="" textlink="">
      <xdr:nvSpPr>
        <xdr:cNvPr id="313" name="円/楕円 312"/>
        <xdr:cNvSpPr/>
      </xdr:nvSpPr>
      <xdr:spPr>
        <a:xfrm>
          <a:off x="6921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120558</xdr:rowOff>
    </xdr:from>
    <xdr:ext cx="313932" cy="259045"/>
    <xdr:sp macro="" textlink="">
      <xdr:nvSpPr>
        <xdr:cNvPr id="314" name="テキスト ボックス 313"/>
        <xdr:cNvSpPr txBox="1"/>
      </xdr:nvSpPr>
      <xdr:spPr>
        <a:xfrm>
          <a:off x="6815333" y="6807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171072</xdr:rowOff>
    </xdr:from>
    <xdr:to>
      <xdr:col>15</xdr:col>
      <xdr:colOff>180975</xdr:colOff>
      <xdr:row>56</xdr:row>
      <xdr:rowOff>94110</xdr:rowOff>
    </xdr:to>
    <xdr:cxnSp macro="">
      <xdr:nvCxnSpPr>
        <xdr:cNvPr id="343" name="直線コネクタ 342"/>
        <xdr:cNvCxnSpPr/>
      </xdr:nvCxnSpPr>
      <xdr:spPr>
        <a:xfrm flipV="1">
          <a:off x="9639300" y="9600822"/>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4"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94110</xdr:rowOff>
    </xdr:from>
    <xdr:to>
      <xdr:col>14</xdr:col>
      <xdr:colOff>28575</xdr:colOff>
      <xdr:row>56</xdr:row>
      <xdr:rowOff>129222</xdr:rowOff>
    </xdr:to>
    <xdr:cxnSp macro="">
      <xdr:nvCxnSpPr>
        <xdr:cNvPr id="346" name="直線コネクタ 345"/>
        <xdr:cNvCxnSpPr/>
      </xdr:nvCxnSpPr>
      <xdr:spPr>
        <a:xfrm flipV="1">
          <a:off x="8750300" y="9695310"/>
          <a:ext cx="889000" cy="3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8" name="テキスト ボックス 347"/>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85842</xdr:rowOff>
    </xdr:from>
    <xdr:to>
      <xdr:col>12</xdr:col>
      <xdr:colOff>511175</xdr:colOff>
      <xdr:row>56</xdr:row>
      <xdr:rowOff>129222</xdr:rowOff>
    </xdr:to>
    <xdr:cxnSp macro="">
      <xdr:nvCxnSpPr>
        <xdr:cNvPr id="349" name="直線コネクタ 348"/>
        <xdr:cNvCxnSpPr/>
      </xdr:nvCxnSpPr>
      <xdr:spPr>
        <a:xfrm>
          <a:off x="7861300" y="9687042"/>
          <a:ext cx="889000" cy="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51" name="テキスト ボックス 350"/>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85842</xdr:rowOff>
    </xdr:from>
    <xdr:to>
      <xdr:col>11</xdr:col>
      <xdr:colOff>307975</xdr:colOff>
      <xdr:row>56</xdr:row>
      <xdr:rowOff>165181</xdr:rowOff>
    </xdr:to>
    <xdr:cxnSp macro="">
      <xdr:nvCxnSpPr>
        <xdr:cNvPr id="352" name="直線コネクタ 351"/>
        <xdr:cNvCxnSpPr/>
      </xdr:nvCxnSpPr>
      <xdr:spPr>
        <a:xfrm flipV="1">
          <a:off x="6972300" y="9687042"/>
          <a:ext cx="889000" cy="7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4" name="テキスト ボックス 353"/>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6" name="テキスト ボックス 355"/>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120272</xdr:rowOff>
    </xdr:from>
    <xdr:to>
      <xdr:col>15</xdr:col>
      <xdr:colOff>231775</xdr:colOff>
      <xdr:row>56</xdr:row>
      <xdr:rowOff>50422</xdr:rowOff>
    </xdr:to>
    <xdr:sp macro="" textlink="">
      <xdr:nvSpPr>
        <xdr:cNvPr id="362" name="円/楕円 361"/>
        <xdr:cNvSpPr/>
      </xdr:nvSpPr>
      <xdr:spPr>
        <a:xfrm>
          <a:off x="10426700" y="95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143149</xdr:rowOff>
    </xdr:from>
    <xdr:ext cx="534377" cy="259045"/>
    <xdr:sp macro="" textlink="">
      <xdr:nvSpPr>
        <xdr:cNvPr id="363" name="農林水産業費該当値テキスト"/>
        <xdr:cNvSpPr txBox="1"/>
      </xdr:nvSpPr>
      <xdr:spPr>
        <a:xfrm>
          <a:off x="10528300" y="94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73,383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43310</xdr:rowOff>
    </xdr:from>
    <xdr:to>
      <xdr:col>14</xdr:col>
      <xdr:colOff>79375</xdr:colOff>
      <xdr:row>56</xdr:row>
      <xdr:rowOff>144910</xdr:rowOff>
    </xdr:to>
    <xdr:sp macro="" textlink="">
      <xdr:nvSpPr>
        <xdr:cNvPr id="364" name="円/楕円 363"/>
        <xdr:cNvSpPr/>
      </xdr:nvSpPr>
      <xdr:spPr>
        <a:xfrm>
          <a:off x="9588500" y="964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161437</xdr:rowOff>
    </xdr:from>
    <xdr:ext cx="534377" cy="259045"/>
    <xdr:sp macro="" textlink="">
      <xdr:nvSpPr>
        <xdr:cNvPr id="365" name="テキスト ボックス 364"/>
        <xdr:cNvSpPr txBox="1"/>
      </xdr:nvSpPr>
      <xdr:spPr>
        <a:xfrm>
          <a:off x="9372111" y="941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78422</xdr:rowOff>
    </xdr:from>
    <xdr:to>
      <xdr:col>12</xdr:col>
      <xdr:colOff>561975</xdr:colOff>
      <xdr:row>57</xdr:row>
      <xdr:rowOff>8572</xdr:rowOff>
    </xdr:to>
    <xdr:sp macro="" textlink="">
      <xdr:nvSpPr>
        <xdr:cNvPr id="366" name="円/楕円 365"/>
        <xdr:cNvSpPr/>
      </xdr:nvSpPr>
      <xdr:spPr>
        <a:xfrm>
          <a:off x="8699500" y="96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25099</xdr:rowOff>
    </xdr:from>
    <xdr:ext cx="534377" cy="259045"/>
    <xdr:sp macro="" textlink="">
      <xdr:nvSpPr>
        <xdr:cNvPr id="367" name="テキスト ボックス 366"/>
        <xdr:cNvSpPr txBox="1"/>
      </xdr:nvSpPr>
      <xdr:spPr>
        <a:xfrm>
          <a:off x="8483111" y="94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35042</xdr:rowOff>
    </xdr:from>
    <xdr:to>
      <xdr:col>11</xdr:col>
      <xdr:colOff>358775</xdr:colOff>
      <xdr:row>56</xdr:row>
      <xdr:rowOff>136642</xdr:rowOff>
    </xdr:to>
    <xdr:sp macro="" textlink="">
      <xdr:nvSpPr>
        <xdr:cNvPr id="368" name="円/楕円 367"/>
        <xdr:cNvSpPr/>
      </xdr:nvSpPr>
      <xdr:spPr>
        <a:xfrm>
          <a:off x="7810500" y="9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153169</xdr:rowOff>
    </xdr:from>
    <xdr:ext cx="534377" cy="259045"/>
    <xdr:sp macro="" textlink="">
      <xdr:nvSpPr>
        <xdr:cNvPr id="369" name="テキスト ボックス 368"/>
        <xdr:cNvSpPr txBox="1"/>
      </xdr:nvSpPr>
      <xdr:spPr>
        <a:xfrm>
          <a:off x="7594111" y="941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114381</xdr:rowOff>
    </xdr:from>
    <xdr:to>
      <xdr:col>10</xdr:col>
      <xdr:colOff>155575</xdr:colOff>
      <xdr:row>57</xdr:row>
      <xdr:rowOff>44531</xdr:rowOff>
    </xdr:to>
    <xdr:sp macro="" textlink="">
      <xdr:nvSpPr>
        <xdr:cNvPr id="370" name="円/楕円 369"/>
        <xdr:cNvSpPr/>
      </xdr:nvSpPr>
      <xdr:spPr>
        <a:xfrm>
          <a:off x="6921500" y="97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61058</xdr:rowOff>
    </xdr:from>
    <xdr:ext cx="534377" cy="259045"/>
    <xdr:sp macro="" textlink="">
      <xdr:nvSpPr>
        <xdr:cNvPr id="371" name="テキスト ボックス 370"/>
        <xdr:cNvSpPr txBox="1"/>
      </xdr:nvSpPr>
      <xdr:spPr>
        <a:xfrm>
          <a:off x="6705111" y="94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135905</xdr:rowOff>
    </xdr:from>
    <xdr:to>
      <xdr:col>15</xdr:col>
      <xdr:colOff>180975</xdr:colOff>
      <xdr:row>76</xdr:row>
      <xdr:rowOff>22177</xdr:rowOff>
    </xdr:to>
    <xdr:cxnSp macro="">
      <xdr:nvCxnSpPr>
        <xdr:cNvPr id="398" name="直線コネクタ 397"/>
        <xdr:cNvCxnSpPr/>
      </xdr:nvCxnSpPr>
      <xdr:spPr>
        <a:xfrm>
          <a:off x="9639300" y="12994655"/>
          <a:ext cx="8382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135905</xdr:rowOff>
    </xdr:from>
    <xdr:to>
      <xdr:col>14</xdr:col>
      <xdr:colOff>28575</xdr:colOff>
      <xdr:row>76</xdr:row>
      <xdr:rowOff>37836</xdr:rowOff>
    </xdr:to>
    <xdr:cxnSp macro="">
      <xdr:nvCxnSpPr>
        <xdr:cNvPr id="401" name="直線コネクタ 400"/>
        <xdr:cNvCxnSpPr/>
      </xdr:nvCxnSpPr>
      <xdr:spPr>
        <a:xfrm flipV="1">
          <a:off x="8750300" y="12994655"/>
          <a:ext cx="8890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3" name="テキスト ボックス 402"/>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19114</xdr:rowOff>
    </xdr:from>
    <xdr:to>
      <xdr:col>12</xdr:col>
      <xdr:colOff>511175</xdr:colOff>
      <xdr:row>76</xdr:row>
      <xdr:rowOff>37836</xdr:rowOff>
    </xdr:to>
    <xdr:cxnSp macro="">
      <xdr:nvCxnSpPr>
        <xdr:cNvPr id="404" name="直線コネクタ 403"/>
        <xdr:cNvCxnSpPr/>
      </xdr:nvCxnSpPr>
      <xdr:spPr>
        <a:xfrm>
          <a:off x="7861300" y="13049314"/>
          <a:ext cx="8890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6" name="テキスト ボックス 405"/>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19114</xdr:rowOff>
    </xdr:from>
    <xdr:to>
      <xdr:col>11</xdr:col>
      <xdr:colOff>307975</xdr:colOff>
      <xdr:row>76</xdr:row>
      <xdr:rowOff>21354</xdr:rowOff>
    </xdr:to>
    <xdr:cxnSp macro="">
      <xdr:nvCxnSpPr>
        <xdr:cNvPr id="407" name="直線コネクタ 406"/>
        <xdr:cNvCxnSpPr/>
      </xdr:nvCxnSpPr>
      <xdr:spPr>
        <a:xfrm flipV="1">
          <a:off x="6972300" y="1304931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9" name="テキスト ボックス 408"/>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1" name="テキスト ボックス 410"/>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142827</xdr:rowOff>
    </xdr:from>
    <xdr:to>
      <xdr:col>15</xdr:col>
      <xdr:colOff>231775</xdr:colOff>
      <xdr:row>76</xdr:row>
      <xdr:rowOff>72977</xdr:rowOff>
    </xdr:to>
    <xdr:sp macro="" textlink="">
      <xdr:nvSpPr>
        <xdr:cNvPr id="417" name="円/楕円 416"/>
        <xdr:cNvSpPr/>
      </xdr:nvSpPr>
      <xdr:spPr>
        <a:xfrm>
          <a:off x="10426700" y="130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165704</xdr:rowOff>
    </xdr:from>
    <xdr:ext cx="534377" cy="259045"/>
    <xdr:sp macro="" textlink="">
      <xdr:nvSpPr>
        <xdr:cNvPr id="418" name="商工費該当値テキスト"/>
        <xdr:cNvSpPr txBox="1"/>
      </xdr:nvSpPr>
      <xdr:spPr>
        <a:xfrm>
          <a:off x="10528300" y="1285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20,141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85105</xdr:rowOff>
    </xdr:from>
    <xdr:to>
      <xdr:col>14</xdr:col>
      <xdr:colOff>79375</xdr:colOff>
      <xdr:row>76</xdr:row>
      <xdr:rowOff>15255</xdr:rowOff>
    </xdr:to>
    <xdr:sp macro="" textlink="">
      <xdr:nvSpPr>
        <xdr:cNvPr id="419" name="円/楕円 418"/>
        <xdr:cNvSpPr/>
      </xdr:nvSpPr>
      <xdr:spPr>
        <a:xfrm>
          <a:off x="9588500" y="129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31782</xdr:rowOff>
    </xdr:from>
    <xdr:ext cx="534377" cy="259045"/>
    <xdr:sp macro="" textlink="">
      <xdr:nvSpPr>
        <xdr:cNvPr id="420" name="テキスト ボックス 419"/>
        <xdr:cNvSpPr txBox="1"/>
      </xdr:nvSpPr>
      <xdr:spPr>
        <a:xfrm>
          <a:off x="9372111" y="127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158486</xdr:rowOff>
    </xdr:from>
    <xdr:to>
      <xdr:col>12</xdr:col>
      <xdr:colOff>561975</xdr:colOff>
      <xdr:row>76</xdr:row>
      <xdr:rowOff>88636</xdr:rowOff>
    </xdr:to>
    <xdr:sp macro="" textlink="">
      <xdr:nvSpPr>
        <xdr:cNvPr id="421" name="円/楕円 420"/>
        <xdr:cNvSpPr/>
      </xdr:nvSpPr>
      <xdr:spPr>
        <a:xfrm>
          <a:off x="8699500" y="130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105163</xdr:rowOff>
    </xdr:from>
    <xdr:ext cx="534377" cy="259045"/>
    <xdr:sp macro="" textlink="">
      <xdr:nvSpPr>
        <xdr:cNvPr id="422" name="テキスト ボックス 421"/>
        <xdr:cNvSpPr txBox="1"/>
      </xdr:nvSpPr>
      <xdr:spPr>
        <a:xfrm>
          <a:off x="8483111" y="1279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139764</xdr:rowOff>
    </xdr:from>
    <xdr:to>
      <xdr:col>11</xdr:col>
      <xdr:colOff>358775</xdr:colOff>
      <xdr:row>76</xdr:row>
      <xdr:rowOff>69914</xdr:rowOff>
    </xdr:to>
    <xdr:sp macro="" textlink="">
      <xdr:nvSpPr>
        <xdr:cNvPr id="423" name="円/楕円 422"/>
        <xdr:cNvSpPr/>
      </xdr:nvSpPr>
      <xdr:spPr>
        <a:xfrm>
          <a:off x="7810500" y="129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86441</xdr:rowOff>
    </xdr:from>
    <xdr:ext cx="534377" cy="259045"/>
    <xdr:sp macro="" textlink="">
      <xdr:nvSpPr>
        <xdr:cNvPr id="424" name="テキスト ボックス 423"/>
        <xdr:cNvSpPr txBox="1"/>
      </xdr:nvSpPr>
      <xdr:spPr>
        <a:xfrm>
          <a:off x="7594111" y="1277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142004</xdr:rowOff>
    </xdr:from>
    <xdr:to>
      <xdr:col>10</xdr:col>
      <xdr:colOff>155575</xdr:colOff>
      <xdr:row>76</xdr:row>
      <xdr:rowOff>72154</xdr:rowOff>
    </xdr:to>
    <xdr:sp macro="" textlink="">
      <xdr:nvSpPr>
        <xdr:cNvPr id="425" name="円/楕円 424"/>
        <xdr:cNvSpPr/>
      </xdr:nvSpPr>
      <xdr:spPr>
        <a:xfrm>
          <a:off x="6921500" y="130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88681</xdr:rowOff>
    </xdr:from>
    <xdr:ext cx="534377" cy="259045"/>
    <xdr:sp macro="" textlink="">
      <xdr:nvSpPr>
        <xdr:cNvPr id="426" name="テキスト ボックス 425"/>
        <xdr:cNvSpPr txBox="1"/>
      </xdr:nvSpPr>
      <xdr:spPr>
        <a:xfrm>
          <a:off x="6705111" y="127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131685</xdr:rowOff>
    </xdr:from>
    <xdr:to>
      <xdr:col>15</xdr:col>
      <xdr:colOff>180975</xdr:colOff>
      <xdr:row>96</xdr:row>
      <xdr:rowOff>151989</xdr:rowOff>
    </xdr:to>
    <xdr:cxnSp macro="">
      <xdr:nvCxnSpPr>
        <xdr:cNvPr id="453" name="直線コネクタ 452"/>
        <xdr:cNvCxnSpPr/>
      </xdr:nvCxnSpPr>
      <xdr:spPr>
        <a:xfrm>
          <a:off x="9639300" y="16419435"/>
          <a:ext cx="838200" cy="19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94858</xdr:rowOff>
    </xdr:from>
    <xdr:to>
      <xdr:col>14</xdr:col>
      <xdr:colOff>28575</xdr:colOff>
      <xdr:row>95</xdr:row>
      <xdr:rowOff>131685</xdr:rowOff>
    </xdr:to>
    <xdr:cxnSp macro="">
      <xdr:nvCxnSpPr>
        <xdr:cNvPr id="456" name="直線コネクタ 455"/>
        <xdr:cNvCxnSpPr/>
      </xdr:nvCxnSpPr>
      <xdr:spPr>
        <a:xfrm>
          <a:off x="8750300" y="16382608"/>
          <a:ext cx="889000" cy="3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8" name="テキスト ボックス 457"/>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94858</xdr:rowOff>
    </xdr:from>
    <xdr:to>
      <xdr:col>12</xdr:col>
      <xdr:colOff>511175</xdr:colOff>
      <xdr:row>96</xdr:row>
      <xdr:rowOff>163694</xdr:rowOff>
    </xdr:to>
    <xdr:cxnSp macro="">
      <xdr:nvCxnSpPr>
        <xdr:cNvPr id="459" name="直線コネクタ 458"/>
        <xdr:cNvCxnSpPr/>
      </xdr:nvCxnSpPr>
      <xdr:spPr>
        <a:xfrm flipV="1">
          <a:off x="7861300" y="16382608"/>
          <a:ext cx="889000" cy="24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1" name="テキスト ボックス 460"/>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163694</xdr:rowOff>
    </xdr:from>
    <xdr:to>
      <xdr:col>11</xdr:col>
      <xdr:colOff>307975</xdr:colOff>
      <xdr:row>97</xdr:row>
      <xdr:rowOff>58232</xdr:rowOff>
    </xdr:to>
    <xdr:cxnSp macro="">
      <xdr:nvCxnSpPr>
        <xdr:cNvPr id="462" name="直線コネクタ 461"/>
        <xdr:cNvCxnSpPr/>
      </xdr:nvCxnSpPr>
      <xdr:spPr>
        <a:xfrm flipV="1">
          <a:off x="6972300" y="16622894"/>
          <a:ext cx="889000" cy="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4" name="テキスト ボックス 463"/>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6" name="テキスト ボックス 465"/>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101189</xdr:rowOff>
    </xdr:from>
    <xdr:to>
      <xdr:col>15</xdr:col>
      <xdr:colOff>231775</xdr:colOff>
      <xdr:row>97</xdr:row>
      <xdr:rowOff>31339</xdr:rowOff>
    </xdr:to>
    <xdr:sp macro="" textlink="">
      <xdr:nvSpPr>
        <xdr:cNvPr id="472" name="円/楕円 471"/>
        <xdr:cNvSpPr/>
      </xdr:nvSpPr>
      <xdr:spPr>
        <a:xfrm>
          <a:off x="10426700" y="165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124066</xdr:rowOff>
    </xdr:from>
    <xdr:ext cx="534377" cy="259045"/>
    <xdr:sp macro="" textlink="">
      <xdr:nvSpPr>
        <xdr:cNvPr id="473" name="土木費該当値テキスト"/>
        <xdr:cNvSpPr txBox="1"/>
      </xdr:nvSpPr>
      <xdr:spPr>
        <a:xfrm>
          <a:off x="10528300" y="164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72,312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80885</xdr:rowOff>
    </xdr:from>
    <xdr:to>
      <xdr:col>14</xdr:col>
      <xdr:colOff>79375</xdr:colOff>
      <xdr:row>96</xdr:row>
      <xdr:rowOff>11035</xdr:rowOff>
    </xdr:to>
    <xdr:sp macro="" textlink="">
      <xdr:nvSpPr>
        <xdr:cNvPr id="474" name="円/楕円 473"/>
        <xdr:cNvSpPr/>
      </xdr:nvSpPr>
      <xdr:spPr>
        <a:xfrm>
          <a:off x="9588500" y="163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27562</xdr:rowOff>
    </xdr:from>
    <xdr:ext cx="599010" cy="259045"/>
    <xdr:sp macro="" textlink="">
      <xdr:nvSpPr>
        <xdr:cNvPr id="475" name="テキスト ボックス 474"/>
        <xdr:cNvSpPr txBox="1"/>
      </xdr:nvSpPr>
      <xdr:spPr>
        <a:xfrm>
          <a:off x="9339794" y="1614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114,253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44058</xdr:rowOff>
    </xdr:from>
    <xdr:to>
      <xdr:col>12</xdr:col>
      <xdr:colOff>561975</xdr:colOff>
      <xdr:row>95</xdr:row>
      <xdr:rowOff>145658</xdr:rowOff>
    </xdr:to>
    <xdr:sp macro="" textlink="">
      <xdr:nvSpPr>
        <xdr:cNvPr id="476" name="円/楕円 475"/>
        <xdr:cNvSpPr/>
      </xdr:nvSpPr>
      <xdr:spPr>
        <a:xfrm>
          <a:off x="8699500" y="163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162185</xdr:rowOff>
    </xdr:from>
    <xdr:ext cx="599010" cy="259045"/>
    <xdr:sp macro="" textlink="">
      <xdr:nvSpPr>
        <xdr:cNvPr id="477" name="テキスト ボックス 476"/>
        <xdr:cNvSpPr txBox="1"/>
      </xdr:nvSpPr>
      <xdr:spPr>
        <a:xfrm>
          <a:off x="8450794" y="1610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122,308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112894</xdr:rowOff>
    </xdr:from>
    <xdr:to>
      <xdr:col>11</xdr:col>
      <xdr:colOff>358775</xdr:colOff>
      <xdr:row>97</xdr:row>
      <xdr:rowOff>43044</xdr:rowOff>
    </xdr:to>
    <xdr:sp macro="" textlink="">
      <xdr:nvSpPr>
        <xdr:cNvPr id="478" name="円/楕円 477"/>
        <xdr:cNvSpPr/>
      </xdr:nvSpPr>
      <xdr:spPr>
        <a:xfrm>
          <a:off x="7810500" y="165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59571</xdr:rowOff>
    </xdr:from>
    <xdr:ext cx="534377" cy="259045"/>
    <xdr:sp macro="" textlink="">
      <xdr:nvSpPr>
        <xdr:cNvPr id="479" name="テキスト ボックス 478"/>
        <xdr:cNvSpPr txBox="1"/>
      </xdr:nvSpPr>
      <xdr:spPr>
        <a:xfrm>
          <a:off x="7594111" y="163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7432</xdr:rowOff>
    </xdr:from>
    <xdr:to>
      <xdr:col>10</xdr:col>
      <xdr:colOff>155575</xdr:colOff>
      <xdr:row>97</xdr:row>
      <xdr:rowOff>109032</xdr:rowOff>
    </xdr:to>
    <xdr:sp macro="" textlink="">
      <xdr:nvSpPr>
        <xdr:cNvPr id="480" name="円/楕円 479"/>
        <xdr:cNvSpPr/>
      </xdr:nvSpPr>
      <xdr:spPr>
        <a:xfrm>
          <a:off x="6921500" y="166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125559</xdr:rowOff>
    </xdr:from>
    <xdr:ext cx="534377" cy="259045"/>
    <xdr:sp macro="" textlink="">
      <xdr:nvSpPr>
        <xdr:cNvPr id="481" name="テキスト ボックス 480"/>
        <xdr:cNvSpPr txBox="1"/>
      </xdr:nvSpPr>
      <xdr:spPr>
        <a:xfrm>
          <a:off x="6705111" y="164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63184</xdr:rowOff>
    </xdr:from>
    <xdr:to>
      <xdr:col>23</xdr:col>
      <xdr:colOff>517525</xdr:colOff>
      <xdr:row>37</xdr:row>
      <xdr:rowOff>75496</xdr:rowOff>
    </xdr:to>
    <xdr:cxnSp macro="">
      <xdr:nvCxnSpPr>
        <xdr:cNvPr id="512" name="直線コネクタ 511"/>
        <xdr:cNvCxnSpPr/>
      </xdr:nvCxnSpPr>
      <xdr:spPr>
        <a:xfrm flipV="1">
          <a:off x="15481300" y="6406834"/>
          <a:ext cx="8382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65160</xdr:rowOff>
    </xdr:from>
    <xdr:to>
      <xdr:col>22</xdr:col>
      <xdr:colOff>365125</xdr:colOff>
      <xdr:row>37</xdr:row>
      <xdr:rowOff>75496</xdr:rowOff>
    </xdr:to>
    <xdr:cxnSp macro="">
      <xdr:nvCxnSpPr>
        <xdr:cNvPr id="515" name="直線コネクタ 514"/>
        <xdr:cNvCxnSpPr/>
      </xdr:nvCxnSpPr>
      <xdr:spPr>
        <a:xfrm>
          <a:off x="14592300" y="6408810"/>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65160</xdr:rowOff>
    </xdr:from>
    <xdr:to>
      <xdr:col>21</xdr:col>
      <xdr:colOff>161925</xdr:colOff>
      <xdr:row>37</xdr:row>
      <xdr:rowOff>86273</xdr:rowOff>
    </xdr:to>
    <xdr:cxnSp macro="">
      <xdr:nvCxnSpPr>
        <xdr:cNvPr id="518" name="直線コネクタ 517"/>
        <xdr:cNvCxnSpPr/>
      </xdr:nvCxnSpPr>
      <xdr:spPr>
        <a:xfrm flipV="1">
          <a:off x="13703300" y="6408810"/>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86273</xdr:rowOff>
    </xdr:from>
    <xdr:to>
      <xdr:col>19</xdr:col>
      <xdr:colOff>644525</xdr:colOff>
      <xdr:row>37</xdr:row>
      <xdr:rowOff>86975</xdr:rowOff>
    </xdr:to>
    <xdr:cxnSp macro="">
      <xdr:nvCxnSpPr>
        <xdr:cNvPr id="521" name="直線コネクタ 520"/>
        <xdr:cNvCxnSpPr/>
      </xdr:nvCxnSpPr>
      <xdr:spPr>
        <a:xfrm flipV="1">
          <a:off x="12814300" y="6429923"/>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12384</xdr:rowOff>
    </xdr:from>
    <xdr:to>
      <xdr:col>23</xdr:col>
      <xdr:colOff>568325</xdr:colOff>
      <xdr:row>37</xdr:row>
      <xdr:rowOff>113984</xdr:rowOff>
    </xdr:to>
    <xdr:sp macro="" textlink="">
      <xdr:nvSpPr>
        <xdr:cNvPr id="531" name="円/楕円 530"/>
        <xdr:cNvSpPr/>
      </xdr:nvSpPr>
      <xdr:spPr>
        <a:xfrm>
          <a:off x="16268700" y="635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162261</xdr:rowOff>
    </xdr:from>
    <xdr:ext cx="534377" cy="259045"/>
    <xdr:sp macro="" textlink="">
      <xdr:nvSpPr>
        <xdr:cNvPr id="532" name="消防費該当値テキスト"/>
        <xdr:cNvSpPr txBox="1"/>
      </xdr:nvSpPr>
      <xdr:spPr>
        <a:xfrm>
          <a:off x="16370300" y="633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23,186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24696</xdr:rowOff>
    </xdr:from>
    <xdr:to>
      <xdr:col>22</xdr:col>
      <xdr:colOff>415925</xdr:colOff>
      <xdr:row>37</xdr:row>
      <xdr:rowOff>126296</xdr:rowOff>
    </xdr:to>
    <xdr:sp macro="" textlink="">
      <xdr:nvSpPr>
        <xdr:cNvPr id="533" name="円/楕円 532"/>
        <xdr:cNvSpPr/>
      </xdr:nvSpPr>
      <xdr:spPr>
        <a:xfrm>
          <a:off x="15430500" y="63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117423</xdr:rowOff>
    </xdr:from>
    <xdr:ext cx="534377" cy="259045"/>
    <xdr:sp macro="" textlink="">
      <xdr:nvSpPr>
        <xdr:cNvPr id="534" name="テキスト ボックス 533"/>
        <xdr:cNvSpPr txBox="1"/>
      </xdr:nvSpPr>
      <xdr:spPr>
        <a:xfrm>
          <a:off x="15214111" y="64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14360</xdr:rowOff>
    </xdr:from>
    <xdr:to>
      <xdr:col>21</xdr:col>
      <xdr:colOff>212725</xdr:colOff>
      <xdr:row>37</xdr:row>
      <xdr:rowOff>115960</xdr:rowOff>
    </xdr:to>
    <xdr:sp macro="" textlink="">
      <xdr:nvSpPr>
        <xdr:cNvPr id="535" name="円/楕円 534"/>
        <xdr:cNvSpPr/>
      </xdr:nvSpPr>
      <xdr:spPr>
        <a:xfrm>
          <a:off x="14541500" y="63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107087</xdr:rowOff>
    </xdr:from>
    <xdr:ext cx="534377" cy="259045"/>
    <xdr:sp macro="" textlink="">
      <xdr:nvSpPr>
        <xdr:cNvPr id="536" name="テキスト ボックス 535"/>
        <xdr:cNvSpPr txBox="1"/>
      </xdr:nvSpPr>
      <xdr:spPr>
        <a:xfrm>
          <a:off x="14325111" y="64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35473</xdr:rowOff>
    </xdr:from>
    <xdr:to>
      <xdr:col>20</xdr:col>
      <xdr:colOff>9525</xdr:colOff>
      <xdr:row>37</xdr:row>
      <xdr:rowOff>137073</xdr:rowOff>
    </xdr:to>
    <xdr:sp macro="" textlink="">
      <xdr:nvSpPr>
        <xdr:cNvPr id="537" name="円/楕円 536"/>
        <xdr:cNvSpPr/>
      </xdr:nvSpPr>
      <xdr:spPr>
        <a:xfrm>
          <a:off x="13652500" y="637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128200</xdr:rowOff>
    </xdr:from>
    <xdr:ext cx="534377" cy="259045"/>
    <xdr:sp macro="" textlink="">
      <xdr:nvSpPr>
        <xdr:cNvPr id="538" name="テキスト ボックス 537"/>
        <xdr:cNvSpPr txBox="1"/>
      </xdr:nvSpPr>
      <xdr:spPr>
        <a:xfrm>
          <a:off x="13436111" y="64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36175</xdr:rowOff>
    </xdr:from>
    <xdr:to>
      <xdr:col>18</xdr:col>
      <xdr:colOff>492125</xdr:colOff>
      <xdr:row>37</xdr:row>
      <xdr:rowOff>137775</xdr:rowOff>
    </xdr:to>
    <xdr:sp macro="" textlink="">
      <xdr:nvSpPr>
        <xdr:cNvPr id="539" name="円/楕円 538"/>
        <xdr:cNvSpPr/>
      </xdr:nvSpPr>
      <xdr:spPr>
        <a:xfrm>
          <a:off x="12763500" y="6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128902</xdr:rowOff>
    </xdr:from>
    <xdr:ext cx="534377" cy="259045"/>
    <xdr:sp macro="" textlink="">
      <xdr:nvSpPr>
        <xdr:cNvPr id="540" name="テキスト ボックス 539"/>
        <xdr:cNvSpPr txBox="1"/>
      </xdr:nvSpPr>
      <xdr:spPr>
        <a:xfrm>
          <a:off x="12547111" y="64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138009</xdr:rowOff>
    </xdr:from>
    <xdr:to>
      <xdr:col>23</xdr:col>
      <xdr:colOff>517525</xdr:colOff>
      <xdr:row>56</xdr:row>
      <xdr:rowOff>155071</xdr:rowOff>
    </xdr:to>
    <xdr:cxnSp macro="">
      <xdr:nvCxnSpPr>
        <xdr:cNvPr id="567" name="直線コネクタ 566"/>
        <xdr:cNvCxnSpPr/>
      </xdr:nvCxnSpPr>
      <xdr:spPr>
        <a:xfrm>
          <a:off x="15481300" y="9567759"/>
          <a:ext cx="838200" cy="18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8"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114056</xdr:rowOff>
    </xdr:from>
    <xdr:to>
      <xdr:col>22</xdr:col>
      <xdr:colOff>365125</xdr:colOff>
      <xdr:row>55</xdr:row>
      <xdr:rowOff>138009</xdr:rowOff>
    </xdr:to>
    <xdr:cxnSp macro="">
      <xdr:nvCxnSpPr>
        <xdr:cNvPr id="570" name="直線コネクタ 569"/>
        <xdr:cNvCxnSpPr/>
      </xdr:nvCxnSpPr>
      <xdr:spPr>
        <a:xfrm>
          <a:off x="14592300" y="9372356"/>
          <a:ext cx="889000" cy="19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2" name="テキスト ボックス 571"/>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114056</xdr:rowOff>
    </xdr:from>
    <xdr:to>
      <xdr:col>21</xdr:col>
      <xdr:colOff>161925</xdr:colOff>
      <xdr:row>55</xdr:row>
      <xdr:rowOff>147116</xdr:rowOff>
    </xdr:to>
    <xdr:cxnSp macro="">
      <xdr:nvCxnSpPr>
        <xdr:cNvPr id="573" name="直線コネクタ 572"/>
        <xdr:cNvCxnSpPr/>
      </xdr:nvCxnSpPr>
      <xdr:spPr>
        <a:xfrm flipV="1">
          <a:off x="13703300" y="9372356"/>
          <a:ext cx="889000" cy="20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5" name="テキスト ボックス 574"/>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147116</xdr:rowOff>
    </xdr:from>
    <xdr:to>
      <xdr:col>19</xdr:col>
      <xdr:colOff>644525</xdr:colOff>
      <xdr:row>57</xdr:row>
      <xdr:rowOff>30886</xdr:rowOff>
    </xdr:to>
    <xdr:cxnSp macro="">
      <xdr:nvCxnSpPr>
        <xdr:cNvPr id="576" name="直線コネクタ 575"/>
        <xdr:cNvCxnSpPr/>
      </xdr:nvCxnSpPr>
      <xdr:spPr>
        <a:xfrm flipV="1">
          <a:off x="12814300" y="9576866"/>
          <a:ext cx="889000" cy="2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8" name="テキスト ボックス 577"/>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0" name="テキスト ボックス 579"/>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104271</xdr:rowOff>
    </xdr:from>
    <xdr:to>
      <xdr:col>23</xdr:col>
      <xdr:colOff>568325</xdr:colOff>
      <xdr:row>57</xdr:row>
      <xdr:rowOff>34421</xdr:rowOff>
    </xdr:to>
    <xdr:sp macro="" textlink="">
      <xdr:nvSpPr>
        <xdr:cNvPr id="586" name="円/楕円 585"/>
        <xdr:cNvSpPr/>
      </xdr:nvSpPr>
      <xdr:spPr>
        <a:xfrm>
          <a:off x="16268700" y="970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127148</xdr:rowOff>
    </xdr:from>
    <xdr:ext cx="534377" cy="259045"/>
    <xdr:sp macro="" textlink="">
      <xdr:nvSpPr>
        <xdr:cNvPr id="587" name="教育費該当値テキスト"/>
        <xdr:cNvSpPr txBox="1"/>
      </xdr:nvSpPr>
      <xdr:spPr>
        <a:xfrm>
          <a:off x="16370300" y="955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71,638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87209</xdr:rowOff>
    </xdr:from>
    <xdr:to>
      <xdr:col>22</xdr:col>
      <xdr:colOff>415925</xdr:colOff>
      <xdr:row>56</xdr:row>
      <xdr:rowOff>17359</xdr:rowOff>
    </xdr:to>
    <xdr:sp macro="" textlink="">
      <xdr:nvSpPr>
        <xdr:cNvPr id="588" name="円/楕円 587"/>
        <xdr:cNvSpPr/>
      </xdr:nvSpPr>
      <xdr:spPr>
        <a:xfrm>
          <a:off x="15430500" y="95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33886</xdr:rowOff>
    </xdr:from>
    <xdr:ext cx="599010" cy="259045"/>
    <xdr:sp macro="" textlink="">
      <xdr:nvSpPr>
        <xdr:cNvPr id="589" name="テキスト ボックス 588"/>
        <xdr:cNvSpPr txBox="1"/>
      </xdr:nvSpPr>
      <xdr:spPr>
        <a:xfrm>
          <a:off x="15181794" y="929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112,870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63256</xdr:rowOff>
    </xdr:from>
    <xdr:to>
      <xdr:col>21</xdr:col>
      <xdr:colOff>212725</xdr:colOff>
      <xdr:row>54</xdr:row>
      <xdr:rowOff>164856</xdr:rowOff>
    </xdr:to>
    <xdr:sp macro="" textlink="">
      <xdr:nvSpPr>
        <xdr:cNvPr id="590" name="円/楕円 589"/>
        <xdr:cNvSpPr/>
      </xdr:nvSpPr>
      <xdr:spPr>
        <a:xfrm>
          <a:off x="14541500" y="932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9933</xdr:rowOff>
    </xdr:from>
    <xdr:ext cx="599010" cy="259045"/>
    <xdr:sp macro="" textlink="">
      <xdr:nvSpPr>
        <xdr:cNvPr id="591" name="テキスト ボックス 590"/>
        <xdr:cNvSpPr txBox="1"/>
      </xdr:nvSpPr>
      <xdr:spPr>
        <a:xfrm>
          <a:off x="14292794" y="909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155,609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96316</xdr:rowOff>
    </xdr:from>
    <xdr:to>
      <xdr:col>20</xdr:col>
      <xdr:colOff>9525</xdr:colOff>
      <xdr:row>56</xdr:row>
      <xdr:rowOff>26466</xdr:rowOff>
    </xdr:to>
    <xdr:sp macro="" textlink="">
      <xdr:nvSpPr>
        <xdr:cNvPr id="592" name="円/楕円 591"/>
        <xdr:cNvSpPr/>
      </xdr:nvSpPr>
      <xdr:spPr>
        <a:xfrm>
          <a:off x="13652500" y="95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42993</xdr:rowOff>
    </xdr:from>
    <xdr:ext cx="599010" cy="259045"/>
    <xdr:sp macro="" textlink="">
      <xdr:nvSpPr>
        <xdr:cNvPr id="593" name="テキスト ボックス 592"/>
        <xdr:cNvSpPr txBox="1"/>
      </xdr:nvSpPr>
      <xdr:spPr>
        <a:xfrm>
          <a:off x="13403794" y="930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110,878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151536</xdr:rowOff>
    </xdr:from>
    <xdr:to>
      <xdr:col>18</xdr:col>
      <xdr:colOff>492125</xdr:colOff>
      <xdr:row>57</xdr:row>
      <xdr:rowOff>81686</xdr:rowOff>
    </xdr:to>
    <xdr:sp macro="" textlink="">
      <xdr:nvSpPr>
        <xdr:cNvPr id="594" name="円/楕円 593"/>
        <xdr:cNvSpPr/>
      </xdr:nvSpPr>
      <xdr:spPr>
        <a:xfrm>
          <a:off x="12763500" y="9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98213</xdr:rowOff>
    </xdr:from>
    <xdr:ext cx="534377" cy="259045"/>
    <xdr:sp macro="" textlink="">
      <xdr:nvSpPr>
        <xdr:cNvPr id="595" name="テキスト ボックス 594"/>
        <xdr:cNvSpPr txBox="1"/>
      </xdr:nvSpPr>
      <xdr:spPr>
        <a:xfrm>
          <a:off x="12547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123527</xdr:rowOff>
    </xdr:from>
    <xdr:to>
      <xdr:col>23</xdr:col>
      <xdr:colOff>517525</xdr:colOff>
      <xdr:row>79</xdr:row>
      <xdr:rowOff>13988</xdr:rowOff>
    </xdr:to>
    <xdr:cxnSp macro="">
      <xdr:nvCxnSpPr>
        <xdr:cNvPr id="624" name="直線コネクタ 623"/>
        <xdr:cNvCxnSpPr/>
      </xdr:nvCxnSpPr>
      <xdr:spPr>
        <a:xfrm flipV="1">
          <a:off x="15481300" y="12810827"/>
          <a:ext cx="838200" cy="74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5"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161722</xdr:rowOff>
    </xdr:from>
    <xdr:to>
      <xdr:col>22</xdr:col>
      <xdr:colOff>365125</xdr:colOff>
      <xdr:row>79</xdr:row>
      <xdr:rowOff>13988</xdr:rowOff>
    </xdr:to>
    <xdr:cxnSp macro="">
      <xdr:nvCxnSpPr>
        <xdr:cNvPr id="627" name="直線コネクタ 626"/>
        <xdr:cNvCxnSpPr/>
      </xdr:nvCxnSpPr>
      <xdr:spPr>
        <a:xfrm>
          <a:off x="14592300" y="13534822"/>
          <a:ext cx="889000" cy="2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129660</xdr:rowOff>
    </xdr:from>
    <xdr:to>
      <xdr:col>21</xdr:col>
      <xdr:colOff>161925</xdr:colOff>
      <xdr:row>78</xdr:row>
      <xdr:rowOff>161722</xdr:rowOff>
    </xdr:to>
    <xdr:cxnSp macro="">
      <xdr:nvCxnSpPr>
        <xdr:cNvPr id="630" name="直線コネクタ 629"/>
        <xdr:cNvCxnSpPr/>
      </xdr:nvCxnSpPr>
      <xdr:spPr>
        <a:xfrm>
          <a:off x="13703300" y="13502760"/>
          <a:ext cx="889000" cy="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170218</xdr:rowOff>
    </xdr:from>
    <xdr:to>
      <xdr:col>19</xdr:col>
      <xdr:colOff>644525</xdr:colOff>
      <xdr:row>78</xdr:row>
      <xdr:rowOff>129660</xdr:rowOff>
    </xdr:to>
    <xdr:cxnSp macro="">
      <xdr:nvCxnSpPr>
        <xdr:cNvPr id="633" name="直線コネクタ 632"/>
        <xdr:cNvCxnSpPr/>
      </xdr:nvCxnSpPr>
      <xdr:spPr>
        <a:xfrm>
          <a:off x="12814300" y="13200418"/>
          <a:ext cx="889000" cy="30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97635</xdr:rowOff>
    </xdr:from>
    <xdr:ext cx="469744" cy="259045"/>
    <xdr:sp macro="" textlink="">
      <xdr:nvSpPr>
        <xdr:cNvPr id="637" name="テキスト ボックス 636"/>
        <xdr:cNvSpPr txBox="1"/>
      </xdr:nvSpPr>
      <xdr:spPr>
        <a:xfrm>
          <a:off x="12579427" y="134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72727</xdr:rowOff>
    </xdr:from>
    <xdr:to>
      <xdr:col>23</xdr:col>
      <xdr:colOff>568325</xdr:colOff>
      <xdr:row>75</xdr:row>
      <xdr:rowOff>2877</xdr:rowOff>
    </xdr:to>
    <xdr:sp macro="" textlink="">
      <xdr:nvSpPr>
        <xdr:cNvPr id="643" name="円/楕円 642"/>
        <xdr:cNvSpPr/>
      </xdr:nvSpPr>
      <xdr:spPr>
        <a:xfrm>
          <a:off x="16268700" y="1276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95604</xdr:rowOff>
    </xdr:from>
    <xdr:ext cx="534377" cy="259045"/>
    <xdr:sp macro="" textlink="">
      <xdr:nvSpPr>
        <xdr:cNvPr id="644" name="災害復旧費該当値テキスト"/>
        <xdr:cNvSpPr txBox="1"/>
      </xdr:nvSpPr>
      <xdr:spPr>
        <a:xfrm>
          <a:off x="16370300" y="1261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40,849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134638</xdr:rowOff>
    </xdr:from>
    <xdr:to>
      <xdr:col>22</xdr:col>
      <xdr:colOff>415925</xdr:colOff>
      <xdr:row>79</xdr:row>
      <xdr:rowOff>64788</xdr:rowOff>
    </xdr:to>
    <xdr:sp macro="" textlink="">
      <xdr:nvSpPr>
        <xdr:cNvPr id="645" name="円/楕円 644"/>
        <xdr:cNvSpPr/>
      </xdr:nvSpPr>
      <xdr:spPr>
        <a:xfrm>
          <a:off x="15430500" y="135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55915</xdr:rowOff>
    </xdr:from>
    <xdr:ext cx="469744" cy="259045"/>
    <xdr:sp macro="" textlink="">
      <xdr:nvSpPr>
        <xdr:cNvPr id="646" name="テキスト ボックス 645"/>
        <xdr:cNvSpPr txBox="1"/>
      </xdr:nvSpPr>
      <xdr:spPr>
        <a:xfrm>
          <a:off x="15246427" y="1360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110922</xdr:rowOff>
    </xdr:from>
    <xdr:to>
      <xdr:col>21</xdr:col>
      <xdr:colOff>212725</xdr:colOff>
      <xdr:row>79</xdr:row>
      <xdr:rowOff>41072</xdr:rowOff>
    </xdr:to>
    <xdr:sp macro="" textlink="">
      <xdr:nvSpPr>
        <xdr:cNvPr id="647" name="円/楕円 646"/>
        <xdr:cNvSpPr/>
      </xdr:nvSpPr>
      <xdr:spPr>
        <a:xfrm>
          <a:off x="14541500" y="134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32199</xdr:rowOff>
    </xdr:from>
    <xdr:ext cx="469744" cy="259045"/>
    <xdr:sp macro="" textlink="">
      <xdr:nvSpPr>
        <xdr:cNvPr id="648" name="テキスト ボックス 647"/>
        <xdr:cNvSpPr txBox="1"/>
      </xdr:nvSpPr>
      <xdr:spPr>
        <a:xfrm>
          <a:off x="14357427" y="1357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78860</xdr:rowOff>
    </xdr:from>
    <xdr:to>
      <xdr:col>20</xdr:col>
      <xdr:colOff>9525</xdr:colOff>
      <xdr:row>79</xdr:row>
      <xdr:rowOff>9010</xdr:rowOff>
    </xdr:to>
    <xdr:sp macro="" textlink="">
      <xdr:nvSpPr>
        <xdr:cNvPr id="649" name="円/楕円 648"/>
        <xdr:cNvSpPr/>
      </xdr:nvSpPr>
      <xdr:spPr>
        <a:xfrm>
          <a:off x="13652500" y="134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137</xdr:rowOff>
    </xdr:from>
    <xdr:ext cx="469744" cy="259045"/>
    <xdr:sp macro="" textlink="">
      <xdr:nvSpPr>
        <xdr:cNvPr id="650" name="テキスト ボックス 649"/>
        <xdr:cNvSpPr txBox="1"/>
      </xdr:nvSpPr>
      <xdr:spPr>
        <a:xfrm>
          <a:off x="13468427" y="1354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119418</xdr:rowOff>
    </xdr:from>
    <xdr:to>
      <xdr:col>18</xdr:col>
      <xdr:colOff>492125</xdr:colOff>
      <xdr:row>77</xdr:row>
      <xdr:rowOff>49568</xdr:rowOff>
    </xdr:to>
    <xdr:sp macro="" textlink="">
      <xdr:nvSpPr>
        <xdr:cNvPr id="651" name="円/楕円 650"/>
        <xdr:cNvSpPr/>
      </xdr:nvSpPr>
      <xdr:spPr>
        <a:xfrm>
          <a:off x="12763500" y="131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66095</xdr:rowOff>
    </xdr:from>
    <xdr:ext cx="534377" cy="259045"/>
    <xdr:sp macro="" textlink="">
      <xdr:nvSpPr>
        <xdr:cNvPr id="652" name="テキスト ボックス 651"/>
        <xdr:cNvSpPr txBox="1"/>
      </xdr:nvSpPr>
      <xdr:spPr>
        <a:xfrm>
          <a:off x="12547111" y="1292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45357</xdr:rowOff>
    </xdr:from>
    <xdr:to>
      <xdr:col>23</xdr:col>
      <xdr:colOff>517525</xdr:colOff>
      <xdr:row>96</xdr:row>
      <xdr:rowOff>46507</xdr:rowOff>
    </xdr:to>
    <xdr:cxnSp macro="">
      <xdr:nvCxnSpPr>
        <xdr:cNvPr id="681" name="直線コネクタ 680"/>
        <xdr:cNvCxnSpPr/>
      </xdr:nvCxnSpPr>
      <xdr:spPr>
        <a:xfrm>
          <a:off x="15481300" y="16504557"/>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82"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45357</xdr:rowOff>
    </xdr:from>
    <xdr:to>
      <xdr:col>22</xdr:col>
      <xdr:colOff>365125</xdr:colOff>
      <xdr:row>96</xdr:row>
      <xdr:rowOff>47895</xdr:rowOff>
    </xdr:to>
    <xdr:cxnSp macro="">
      <xdr:nvCxnSpPr>
        <xdr:cNvPr id="684" name="直線コネクタ 683"/>
        <xdr:cNvCxnSpPr/>
      </xdr:nvCxnSpPr>
      <xdr:spPr>
        <a:xfrm flipV="1">
          <a:off x="14592300" y="16504557"/>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86" name="テキスト ボックス 685"/>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137437</xdr:rowOff>
    </xdr:from>
    <xdr:to>
      <xdr:col>21</xdr:col>
      <xdr:colOff>161925</xdr:colOff>
      <xdr:row>96</xdr:row>
      <xdr:rowOff>47895</xdr:rowOff>
    </xdr:to>
    <xdr:cxnSp macro="">
      <xdr:nvCxnSpPr>
        <xdr:cNvPr id="687" name="直線コネクタ 686"/>
        <xdr:cNvCxnSpPr/>
      </xdr:nvCxnSpPr>
      <xdr:spPr>
        <a:xfrm>
          <a:off x="13703300" y="16425187"/>
          <a:ext cx="889000" cy="8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89" name="テキスト ボックス 688"/>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117022</xdr:rowOff>
    </xdr:from>
    <xdr:to>
      <xdr:col>19</xdr:col>
      <xdr:colOff>644525</xdr:colOff>
      <xdr:row>95</xdr:row>
      <xdr:rowOff>137437</xdr:rowOff>
    </xdr:to>
    <xdr:cxnSp macro="">
      <xdr:nvCxnSpPr>
        <xdr:cNvPr id="690" name="直線コネクタ 689"/>
        <xdr:cNvCxnSpPr/>
      </xdr:nvCxnSpPr>
      <xdr:spPr>
        <a:xfrm>
          <a:off x="12814300" y="16404772"/>
          <a:ext cx="889000" cy="2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2" name="テキスト ボックス 691"/>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4" name="テキスト ボックス 693"/>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167157</xdr:rowOff>
    </xdr:from>
    <xdr:to>
      <xdr:col>23</xdr:col>
      <xdr:colOff>568325</xdr:colOff>
      <xdr:row>96</xdr:row>
      <xdr:rowOff>97307</xdr:rowOff>
    </xdr:to>
    <xdr:sp macro="" textlink="">
      <xdr:nvSpPr>
        <xdr:cNvPr id="700" name="円/楕円 699"/>
        <xdr:cNvSpPr/>
      </xdr:nvSpPr>
      <xdr:spPr>
        <a:xfrm>
          <a:off x="16268700" y="1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18584</xdr:rowOff>
    </xdr:from>
    <xdr:ext cx="534377" cy="259045"/>
    <xdr:sp macro="" textlink="">
      <xdr:nvSpPr>
        <xdr:cNvPr id="701" name="公債費該当値テキスト"/>
        <xdr:cNvSpPr txBox="1"/>
      </xdr:nvSpPr>
      <xdr:spPr>
        <a:xfrm>
          <a:off x="16370300" y="163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67,230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166007</xdr:rowOff>
    </xdr:from>
    <xdr:to>
      <xdr:col>22</xdr:col>
      <xdr:colOff>415925</xdr:colOff>
      <xdr:row>96</xdr:row>
      <xdr:rowOff>96157</xdr:rowOff>
    </xdr:to>
    <xdr:sp macro="" textlink="">
      <xdr:nvSpPr>
        <xdr:cNvPr id="702" name="円/楕円 701"/>
        <xdr:cNvSpPr/>
      </xdr:nvSpPr>
      <xdr:spPr>
        <a:xfrm>
          <a:off x="15430500" y="164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112684</xdr:rowOff>
    </xdr:from>
    <xdr:ext cx="534377" cy="259045"/>
    <xdr:sp macro="" textlink="">
      <xdr:nvSpPr>
        <xdr:cNvPr id="703" name="テキスト ボックス 702"/>
        <xdr:cNvSpPr txBox="1"/>
      </xdr:nvSpPr>
      <xdr:spPr>
        <a:xfrm>
          <a:off x="15214111" y="162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168545</xdr:rowOff>
    </xdr:from>
    <xdr:to>
      <xdr:col>21</xdr:col>
      <xdr:colOff>212725</xdr:colOff>
      <xdr:row>96</xdr:row>
      <xdr:rowOff>98695</xdr:rowOff>
    </xdr:to>
    <xdr:sp macro="" textlink="">
      <xdr:nvSpPr>
        <xdr:cNvPr id="704" name="円/楕円 703"/>
        <xdr:cNvSpPr/>
      </xdr:nvSpPr>
      <xdr:spPr>
        <a:xfrm>
          <a:off x="14541500" y="164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115222</xdr:rowOff>
    </xdr:from>
    <xdr:ext cx="534377" cy="259045"/>
    <xdr:sp macro="" textlink="">
      <xdr:nvSpPr>
        <xdr:cNvPr id="705" name="テキスト ボックス 704"/>
        <xdr:cNvSpPr txBox="1"/>
      </xdr:nvSpPr>
      <xdr:spPr>
        <a:xfrm>
          <a:off x="14325111" y="162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86637</xdr:rowOff>
    </xdr:from>
    <xdr:to>
      <xdr:col>20</xdr:col>
      <xdr:colOff>9525</xdr:colOff>
      <xdr:row>96</xdr:row>
      <xdr:rowOff>16787</xdr:rowOff>
    </xdr:to>
    <xdr:sp macro="" textlink="">
      <xdr:nvSpPr>
        <xdr:cNvPr id="706" name="円/楕円 705"/>
        <xdr:cNvSpPr/>
      </xdr:nvSpPr>
      <xdr:spPr>
        <a:xfrm>
          <a:off x="13652500" y="163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33314</xdr:rowOff>
    </xdr:from>
    <xdr:ext cx="534377" cy="259045"/>
    <xdr:sp macro="" textlink="">
      <xdr:nvSpPr>
        <xdr:cNvPr id="707" name="テキスト ボックス 706"/>
        <xdr:cNvSpPr txBox="1"/>
      </xdr:nvSpPr>
      <xdr:spPr>
        <a:xfrm>
          <a:off x="13436111" y="161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66222</xdr:rowOff>
    </xdr:from>
    <xdr:to>
      <xdr:col>18</xdr:col>
      <xdr:colOff>492125</xdr:colOff>
      <xdr:row>95</xdr:row>
      <xdr:rowOff>167822</xdr:rowOff>
    </xdr:to>
    <xdr:sp macro="" textlink="">
      <xdr:nvSpPr>
        <xdr:cNvPr id="708" name="円/楕円 707"/>
        <xdr:cNvSpPr/>
      </xdr:nvSpPr>
      <xdr:spPr>
        <a:xfrm>
          <a:off x="12763500" y="1635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12899</xdr:rowOff>
    </xdr:from>
    <xdr:ext cx="534377" cy="259045"/>
    <xdr:sp macro="" textlink="">
      <xdr:nvSpPr>
        <xdr:cNvPr id="709" name="テキスト ボックス 708"/>
        <xdr:cNvSpPr txBox="1"/>
      </xdr:nvSpPr>
      <xdr:spPr>
        <a:xfrm>
          <a:off x="12547111" y="1612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衛生費については検診や予防接種などの拡充、墓地造成、クリーンセンターの維持改修の増、農林水産業費については道営事業やしろがね土地改良事業、商工費については商工会等への補助拡充、土木費については公営住宅の建て替え、教育費については学校の建て替え</a:t>
          </a:r>
          <a:r>
            <a:rPr kumimoji="1" lang="ja-JP" altLang="en-US" sz="1100">
              <a:solidFill>
                <a:schemeClr val="dk1"/>
              </a:solidFill>
              <a:effectLst/>
              <a:latin typeface="+mn-lt"/>
              <a:ea typeface="+mn-ea"/>
              <a:cs typeface="+mn-cs"/>
            </a:rPr>
            <a:t>、災害復旧費は７月と８月の大雨</a:t>
          </a:r>
          <a:r>
            <a:rPr kumimoji="1" lang="ja-JP" altLang="ja-JP" sz="1100">
              <a:solidFill>
                <a:schemeClr val="dk1"/>
              </a:solidFill>
              <a:effectLst/>
              <a:latin typeface="+mn-lt"/>
              <a:ea typeface="+mn-ea"/>
              <a:cs typeface="+mn-cs"/>
            </a:rPr>
            <a:t>などを要因として全国平均や類似団体と比べても高い値となっている。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■財政調整基金残高</a:t>
          </a:r>
          <a:endParaRPr lang="ja-JP" altLang="ja-JP" sz="1000">
            <a:effectLst/>
          </a:endParaRPr>
        </a:p>
        <a:p>
          <a:pPr rtl="0"/>
          <a:r>
            <a:rPr lang="ja-JP" altLang="ja-JP" sz="1000" b="0" i="0" baseline="0">
              <a:solidFill>
                <a:schemeClr val="dk1"/>
              </a:solidFill>
              <a:effectLst/>
              <a:latin typeface="+mn-lt"/>
              <a:ea typeface="+mn-ea"/>
              <a:cs typeface="+mn-cs"/>
            </a:rPr>
            <a:t>　年度によって増減はあるが概ね13％前後で推移してきている。</a:t>
          </a:r>
          <a:endParaRPr lang="ja-JP" altLang="ja-JP" sz="1000">
            <a:effectLst/>
          </a:endParaRPr>
        </a:p>
        <a:p>
          <a:pPr rtl="0"/>
          <a:r>
            <a:rPr lang="ja-JP" altLang="ja-JP" sz="1000" b="0" i="0" baseline="0">
              <a:solidFill>
                <a:schemeClr val="dk1"/>
              </a:solidFill>
              <a:effectLst/>
              <a:latin typeface="+mn-lt"/>
              <a:ea typeface="+mn-ea"/>
              <a:cs typeface="+mn-cs"/>
            </a:rPr>
            <a:t>■実質収支額及び実質単年度収支</a:t>
          </a:r>
          <a:endParaRPr lang="ja-JP" altLang="ja-JP" sz="1000">
            <a:effectLst/>
          </a:endParaRPr>
        </a:p>
        <a:p>
          <a:pPr rtl="0"/>
          <a:r>
            <a:rPr lang="ja-JP" altLang="ja-JP" sz="1000" b="0" i="0" baseline="0">
              <a:solidFill>
                <a:schemeClr val="dk1"/>
              </a:solidFill>
              <a:effectLst/>
              <a:latin typeface="+mn-lt"/>
              <a:ea typeface="+mn-ea"/>
              <a:cs typeface="+mn-cs"/>
            </a:rPr>
            <a:t>　年度によって増減はあるが、概ね望ましい範囲で推移しており、財政運営の健全性は維持されている。</a:t>
          </a:r>
          <a:endParaRPr lang="ja-JP" altLang="ja-JP" sz="1000">
            <a:effectLst/>
          </a:endParaRPr>
        </a:p>
        <a:p>
          <a:pPr rtl="0"/>
          <a:r>
            <a:rPr lang="ja-JP" altLang="ja-JP"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28</a:t>
          </a:r>
          <a:r>
            <a:rPr lang="ja-JP" altLang="ja-JP" sz="1000" b="0" i="0" baseline="0">
              <a:solidFill>
                <a:schemeClr val="dk1"/>
              </a:solidFill>
              <a:effectLst/>
              <a:latin typeface="+mn-lt"/>
              <a:ea typeface="+mn-ea"/>
              <a:cs typeface="+mn-cs"/>
            </a:rPr>
            <a:t>年度においては地方消費税交付金</a:t>
          </a:r>
          <a:r>
            <a:rPr lang="ja-JP" altLang="en-US" sz="1000" b="0" i="0" baseline="0">
              <a:solidFill>
                <a:schemeClr val="dk1"/>
              </a:solidFill>
              <a:effectLst/>
              <a:latin typeface="+mn-lt"/>
              <a:ea typeface="+mn-ea"/>
              <a:cs typeface="+mn-cs"/>
            </a:rPr>
            <a:t>や自動車重量譲与税</a:t>
          </a:r>
          <a:r>
            <a:rPr lang="ja-JP" altLang="ja-JP" sz="1000" b="0" i="0" baseline="0">
              <a:solidFill>
                <a:schemeClr val="dk1"/>
              </a:solidFill>
              <a:effectLst/>
              <a:latin typeface="+mn-lt"/>
              <a:ea typeface="+mn-ea"/>
              <a:cs typeface="+mn-cs"/>
            </a:rPr>
            <a:t>が前年より下がったものの、</a:t>
          </a:r>
          <a:r>
            <a:rPr lang="ja-JP" altLang="en-US" sz="1000" b="0" i="0" baseline="0">
              <a:solidFill>
                <a:schemeClr val="dk1"/>
              </a:solidFill>
              <a:effectLst/>
              <a:latin typeface="+mn-lt"/>
              <a:ea typeface="+mn-ea"/>
              <a:cs typeface="+mn-cs"/>
            </a:rPr>
            <a:t>税収</a:t>
          </a:r>
          <a:r>
            <a:rPr lang="ja-JP" altLang="ja-JP" sz="1000" b="0" i="0">
              <a:solidFill>
                <a:schemeClr val="dk1"/>
              </a:solidFill>
              <a:effectLst/>
              <a:latin typeface="+mn-lt"/>
              <a:ea typeface="+mn-ea"/>
              <a:cs typeface="+mn-cs"/>
            </a:rPr>
            <a:t>など一部の歳入項目で対前年度比較での収入増。歳出においては、</a:t>
          </a:r>
          <a:r>
            <a:rPr lang="ja-JP" altLang="en-US" sz="1000" b="0" i="0">
              <a:solidFill>
                <a:schemeClr val="dk1"/>
              </a:solidFill>
              <a:effectLst/>
              <a:latin typeface="+mn-lt"/>
              <a:ea typeface="+mn-ea"/>
              <a:cs typeface="+mn-cs"/>
            </a:rPr>
            <a:t>教育費および厚生費の一部が</a:t>
          </a:r>
          <a:r>
            <a:rPr lang="ja-JP" altLang="ja-JP" sz="1000" b="0" i="0">
              <a:solidFill>
                <a:schemeClr val="dk1"/>
              </a:solidFill>
              <a:effectLst/>
              <a:latin typeface="+mn-lt"/>
              <a:ea typeface="+mn-ea"/>
              <a:cs typeface="+mn-cs"/>
            </a:rPr>
            <a:t>前年度から増加しているものもあるが、投資的経費など減少しているものもある</a:t>
          </a:r>
          <a:r>
            <a:rPr lang="ja-JP" altLang="en-US" sz="1000" b="0" i="0">
              <a:solidFill>
                <a:schemeClr val="dk1"/>
              </a:solidFill>
              <a:effectLst/>
              <a:latin typeface="+mn-lt"/>
              <a:ea typeface="+mn-ea"/>
              <a:cs typeface="+mn-cs"/>
            </a:rPr>
            <a:t>。事業の進捗状況により起債の借入が次年度になったため、実質単年度収支は赤</a:t>
          </a:r>
          <a:r>
            <a:rPr lang="ja-JP" altLang="ja-JP" sz="1000" b="0" i="0">
              <a:solidFill>
                <a:schemeClr val="dk1"/>
              </a:solidFill>
              <a:effectLst/>
              <a:latin typeface="+mn-lt"/>
              <a:ea typeface="+mn-ea"/>
              <a:cs typeface="+mn-cs"/>
            </a:rPr>
            <a:t>字</a:t>
          </a:r>
          <a:r>
            <a:rPr lang="ja-JP" altLang="en-US" sz="1000" b="0" i="0">
              <a:solidFill>
                <a:schemeClr val="dk1"/>
              </a:solidFill>
              <a:effectLst/>
              <a:latin typeface="+mn-lt"/>
              <a:ea typeface="+mn-ea"/>
              <a:cs typeface="+mn-cs"/>
            </a:rPr>
            <a:t>になっている</a:t>
          </a:r>
          <a:r>
            <a:rPr lang="ja-JP" altLang="ja-JP" sz="1000" b="0" i="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　</a:t>
          </a:r>
          <a:r>
            <a:rPr lang="ja-JP" altLang="ja-JP" sz="1000">
              <a:solidFill>
                <a:schemeClr val="dk1"/>
              </a:solidFill>
              <a:effectLst/>
              <a:latin typeface="+mn-lt"/>
              <a:ea typeface="+mn-ea"/>
              <a:cs typeface="+mn-cs"/>
            </a:rPr>
            <a:t>財政調整基金を取り崩すことなく、弾力的な運用が行えるよう、経常収支比率の維持に努める。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近年すべての会計で黒字となっていたが、ラベンダーハイツ会計が</a:t>
          </a:r>
          <a:r>
            <a:rPr kumimoji="1" lang="ja-JP" altLang="en-US" sz="1100">
              <a:solidFill>
                <a:schemeClr val="dk1"/>
              </a:solidFill>
              <a:effectLst/>
              <a:latin typeface="+mn-lt"/>
              <a:ea typeface="+mn-ea"/>
              <a:cs typeface="+mn-cs"/>
            </a:rPr>
            <a:t>昨年度から引き続き</a:t>
          </a:r>
          <a:r>
            <a:rPr kumimoji="1" lang="ja-JP" altLang="ja-JP" sz="1100">
              <a:solidFill>
                <a:schemeClr val="dk1"/>
              </a:solidFill>
              <a:effectLst/>
              <a:latin typeface="+mn-lt"/>
              <a:ea typeface="+mn-ea"/>
              <a:cs typeface="+mn-cs"/>
            </a:rPr>
            <a:t>赤字となった。これは、利用者の減少等により歳入が減少したことによるものであり、今後においては計画的に収支の改善を図っていかなければならない。</a:t>
          </a:r>
          <a:endParaRPr lang="ja-JP" altLang="ja-JP" sz="1400">
            <a:effectLst/>
          </a:endParaRPr>
        </a:p>
        <a:p>
          <a:r>
            <a:rPr kumimoji="1" lang="ja-JP" altLang="ja-JP" sz="1100">
              <a:solidFill>
                <a:schemeClr val="dk1"/>
              </a:solidFill>
              <a:effectLst/>
              <a:latin typeface="+mn-lt"/>
              <a:ea typeface="+mn-ea"/>
              <a:cs typeface="+mn-cs"/>
            </a:rPr>
            <a:t>　その他の会計においても、高齢化による医療費の増大や人口減少などにより収益の悪化も将来的に懸念されることから、受益者負担の見直しを含め、健全な財政運営に努めていく。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7732498</v>
      </c>
      <c r="BO4" s="351"/>
      <c r="BP4" s="351"/>
      <c r="BQ4" s="351"/>
      <c r="BR4" s="351"/>
      <c r="BS4" s="351"/>
      <c r="BT4" s="351"/>
      <c r="BU4" s="352"/>
      <c r="BV4" s="350">
        <v>8169232</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5</v>
      </c>
      <c r="CU4" s="357"/>
      <c r="CV4" s="357"/>
      <c r="CW4" s="357"/>
      <c r="CX4" s="357"/>
      <c r="CY4" s="357"/>
      <c r="CZ4" s="357"/>
      <c r="DA4" s="358"/>
      <c r="DB4" s="356">
        <v>6.7</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7441138</v>
      </c>
      <c r="BO5" s="388"/>
      <c r="BP5" s="388"/>
      <c r="BQ5" s="388"/>
      <c r="BR5" s="388"/>
      <c r="BS5" s="388"/>
      <c r="BT5" s="388"/>
      <c r="BU5" s="389"/>
      <c r="BV5" s="387">
        <v>7849676</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81.599999999999994</v>
      </c>
      <c r="CU5" s="385"/>
      <c r="CV5" s="385"/>
      <c r="CW5" s="385"/>
      <c r="CX5" s="385"/>
      <c r="CY5" s="385"/>
      <c r="CZ5" s="385"/>
      <c r="DA5" s="386"/>
      <c r="DB5" s="384">
        <v>84.3</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291360</v>
      </c>
      <c r="BO6" s="388"/>
      <c r="BP6" s="388"/>
      <c r="BQ6" s="388"/>
      <c r="BR6" s="388"/>
      <c r="BS6" s="388"/>
      <c r="BT6" s="388"/>
      <c r="BU6" s="389"/>
      <c r="BV6" s="387">
        <v>319556</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85.2</v>
      </c>
      <c r="CU6" s="425"/>
      <c r="CV6" s="425"/>
      <c r="CW6" s="425"/>
      <c r="CX6" s="425"/>
      <c r="CY6" s="425"/>
      <c r="CZ6" s="425"/>
      <c r="DA6" s="426"/>
      <c r="DB6" s="424">
        <v>88.9</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78607</v>
      </c>
      <c r="BO7" s="388"/>
      <c r="BP7" s="388"/>
      <c r="BQ7" s="388"/>
      <c r="BR7" s="388"/>
      <c r="BS7" s="388"/>
      <c r="BT7" s="388"/>
      <c r="BU7" s="389"/>
      <c r="BV7" s="387">
        <v>34513</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4216027</v>
      </c>
      <c r="CU7" s="388"/>
      <c r="CV7" s="388"/>
      <c r="CW7" s="388"/>
      <c r="CX7" s="388"/>
      <c r="CY7" s="388"/>
      <c r="CZ7" s="388"/>
      <c r="DA7" s="389"/>
      <c r="DB7" s="387">
        <v>4268454</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212753</v>
      </c>
      <c r="BO8" s="388"/>
      <c r="BP8" s="388"/>
      <c r="BQ8" s="388"/>
      <c r="BR8" s="388"/>
      <c r="BS8" s="388"/>
      <c r="BT8" s="388"/>
      <c r="BU8" s="389"/>
      <c r="BV8" s="387">
        <v>285043</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0.28000000000000003</v>
      </c>
      <c r="CU8" s="428"/>
      <c r="CV8" s="428"/>
      <c r="CW8" s="428"/>
      <c r="CX8" s="428"/>
      <c r="CY8" s="428"/>
      <c r="CZ8" s="428"/>
      <c r="DA8" s="429"/>
      <c r="DB8" s="427">
        <v>0.28000000000000003</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10826</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-72290</v>
      </c>
      <c r="BO9" s="388"/>
      <c r="BP9" s="388"/>
      <c r="BQ9" s="388"/>
      <c r="BR9" s="388"/>
      <c r="BS9" s="388"/>
      <c r="BT9" s="388"/>
      <c r="BU9" s="389"/>
      <c r="BV9" s="387">
        <v>29272</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13.4</v>
      </c>
      <c r="CU9" s="385"/>
      <c r="CV9" s="385"/>
      <c r="CW9" s="385"/>
      <c r="CX9" s="385"/>
      <c r="CY9" s="385"/>
      <c r="CZ9" s="385"/>
      <c r="DA9" s="386"/>
      <c r="DB9" s="384">
        <v>13.6</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11545</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110</v>
      </c>
      <c r="BO10" s="388"/>
      <c r="BP10" s="388"/>
      <c r="BQ10" s="388"/>
      <c r="BR10" s="388"/>
      <c r="BS10" s="388"/>
      <c r="BT10" s="388"/>
      <c r="BU10" s="389"/>
      <c r="BV10" s="387">
        <v>172</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78</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10984</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10949</v>
      </c>
      <c r="S13" s="469"/>
      <c r="T13" s="469"/>
      <c r="U13" s="469"/>
      <c r="V13" s="470"/>
      <c r="W13" s="403" t="s">
        <v>124</v>
      </c>
      <c r="X13" s="404"/>
      <c r="Y13" s="404"/>
      <c r="Z13" s="404"/>
      <c r="AA13" s="404"/>
      <c r="AB13" s="394"/>
      <c r="AC13" s="438">
        <v>975</v>
      </c>
      <c r="AD13" s="439"/>
      <c r="AE13" s="439"/>
      <c r="AF13" s="439"/>
      <c r="AG13" s="478"/>
      <c r="AH13" s="438">
        <v>1081</v>
      </c>
      <c r="AI13" s="439"/>
      <c r="AJ13" s="439"/>
      <c r="AK13" s="439"/>
      <c r="AL13" s="440"/>
      <c r="AM13" s="416" t="s">
        <v>125</v>
      </c>
      <c r="AN13" s="417"/>
      <c r="AO13" s="417"/>
      <c r="AP13" s="417"/>
      <c r="AQ13" s="417"/>
      <c r="AR13" s="417"/>
      <c r="AS13" s="417"/>
      <c r="AT13" s="418"/>
      <c r="AU13" s="419" t="s">
        <v>119</v>
      </c>
      <c r="AV13" s="420"/>
      <c r="AW13" s="420"/>
      <c r="AX13" s="420"/>
      <c r="AY13" s="421" t="s">
        <v>126</v>
      </c>
      <c r="AZ13" s="422"/>
      <c r="BA13" s="422"/>
      <c r="BB13" s="422"/>
      <c r="BC13" s="422"/>
      <c r="BD13" s="422"/>
      <c r="BE13" s="422"/>
      <c r="BF13" s="422"/>
      <c r="BG13" s="422"/>
      <c r="BH13" s="422"/>
      <c r="BI13" s="422"/>
      <c r="BJ13" s="422"/>
      <c r="BK13" s="422"/>
      <c r="BL13" s="422"/>
      <c r="BM13" s="423"/>
      <c r="BN13" s="387">
        <v>-72180</v>
      </c>
      <c r="BO13" s="388"/>
      <c r="BP13" s="388"/>
      <c r="BQ13" s="388"/>
      <c r="BR13" s="388"/>
      <c r="BS13" s="388"/>
      <c r="BT13" s="388"/>
      <c r="BU13" s="389"/>
      <c r="BV13" s="387">
        <v>29444</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10.9</v>
      </c>
      <c r="CU13" s="385"/>
      <c r="CV13" s="385"/>
      <c r="CW13" s="385"/>
      <c r="CX13" s="385"/>
      <c r="CY13" s="385"/>
      <c r="CZ13" s="385"/>
      <c r="DA13" s="386"/>
      <c r="DB13" s="384">
        <v>12.8</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11140</v>
      </c>
      <c r="S14" s="469"/>
      <c r="T14" s="469"/>
      <c r="U14" s="469"/>
      <c r="V14" s="470"/>
      <c r="W14" s="377"/>
      <c r="X14" s="378"/>
      <c r="Y14" s="378"/>
      <c r="Z14" s="378"/>
      <c r="AA14" s="378"/>
      <c r="AB14" s="367"/>
      <c r="AC14" s="471">
        <v>17.399999999999999</v>
      </c>
      <c r="AD14" s="472"/>
      <c r="AE14" s="472"/>
      <c r="AF14" s="472"/>
      <c r="AG14" s="473"/>
      <c r="AH14" s="471">
        <v>18.399999999999999</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67.8</v>
      </c>
      <c r="CU14" s="483"/>
      <c r="CV14" s="483"/>
      <c r="CW14" s="483"/>
      <c r="CX14" s="483"/>
      <c r="CY14" s="483"/>
      <c r="CZ14" s="483"/>
      <c r="DA14" s="484"/>
      <c r="DB14" s="482">
        <v>59.6</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11113</v>
      </c>
      <c r="S15" s="469"/>
      <c r="T15" s="469"/>
      <c r="U15" s="469"/>
      <c r="V15" s="470"/>
      <c r="W15" s="403" t="s">
        <v>130</v>
      </c>
      <c r="X15" s="404"/>
      <c r="Y15" s="404"/>
      <c r="Z15" s="404"/>
      <c r="AA15" s="404"/>
      <c r="AB15" s="394"/>
      <c r="AC15" s="438">
        <v>671</v>
      </c>
      <c r="AD15" s="439"/>
      <c r="AE15" s="439"/>
      <c r="AF15" s="439"/>
      <c r="AG15" s="478"/>
      <c r="AH15" s="438">
        <v>651</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1095489</v>
      </c>
      <c r="BO15" s="351"/>
      <c r="BP15" s="351"/>
      <c r="BQ15" s="351"/>
      <c r="BR15" s="351"/>
      <c r="BS15" s="351"/>
      <c r="BT15" s="351"/>
      <c r="BU15" s="352"/>
      <c r="BV15" s="350">
        <v>1078180</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12</v>
      </c>
      <c r="AD16" s="472"/>
      <c r="AE16" s="472"/>
      <c r="AF16" s="472"/>
      <c r="AG16" s="473"/>
      <c r="AH16" s="471">
        <v>11.1</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3780045</v>
      </c>
      <c r="BO16" s="388"/>
      <c r="BP16" s="388"/>
      <c r="BQ16" s="388"/>
      <c r="BR16" s="388"/>
      <c r="BS16" s="388"/>
      <c r="BT16" s="388"/>
      <c r="BU16" s="389"/>
      <c r="BV16" s="387">
        <v>3795110</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3968</v>
      </c>
      <c r="AD17" s="439"/>
      <c r="AE17" s="439"/>
      <c r="AF17" s="439"/>
      <c r="AG17" s="478"/>
      <c r="AH17" s="438">
        <v>4136</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1351097</v>
      </c>
      <c r="BO17" s="388"/>
      <c r="BP17" s="388"/>
      <c r="BQ17" s="388"/>
      <c r="BR17" s="388"/>
      <c r="BS17" s="388"/>
      <c r="BT17" s="388"/>
      <c r="BU17" s="389"/>
      <c r="BV17" s="387">
        <v>1318955</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140</v>
      </c>
      <c r="C18" s="430"/>
      <c r="D18" s="430"/>
      <c r="E18" s="499"/>
      <c r="F18" s="499"/>
      <c r="G18" s="499"/>
      <c r="H18" s="499"/>
      <c r="I18" s="499"/>
      <c r="J18" s="499"/>
      <c r="K18" s="499"/>
      <c r="L18" s="500">
        <v>237.1</v>
      </c>
      <c r="M18" s="500"/>
      <c r="N18" s="500"/>
      <c r="O18" s="500"/>
      <c r="P18" s="500"/>
      <c r="Q18" s="500"/>
      <c r="R18" s="501"/>
      <c r="S18" s="501"/>
      <c r="T18" s="501"/>
      <c r="U18" s="501"/>
      <c r="V18" s="502"/>
      <c r="W18" s="405"/>
      <c r="X18" s="406"/>
      <c r="Y18" s="406"/>
      <c r="Z18" s="406"/>
      <c r="AA18" s="406"/>
      <c r="AB18" s="397"/>
      <c r="AC18" s="503">
        <v>70.7</v>
      </c>
      <c r="AD18" s="504"/>
      <c r="AE18" s="504"/>
      <c r="AF18" s="504"/>
      <c r="AG18" s="505"/>
      <c r="AH18" s="503">
        <v>70.5</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3533663</v>
      </c>
      <c r="BO18" s="388"/>
      <c r="BP18" s="388"/>
      <c r="BQ18" s="388"/>
      <c r="BR18" s="388"/>
      <c r="BS18" s="388"/>
      <c r="BT18" s="388"/>
      <c r="BU18" s="389"/>
      <c r="BV18" s="387">
        <v>3706830</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142</v>
      </c>
      <c r="C19" s="430"/>
      <c r="D19" s="430"/>
      <c r="E19" s="499"/>
      <c r="F19" s="499"/>
      <c r="G19" s="499"/>
      <c r="H19" s="499"/>
      <c r="I19" s="499"/>
      <c r="J19" s="499"/>
      <c r="K19" s="499"/>
      <c r="L19" s="507">
        <v>46</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5096462</v>
      </c>
      <c r="BO19" s="388"/>
      <c r="BP19" s="388"/>
      <c r="BQ19" s="388"/>
      <c r="BR19" s="388"/>
      <c r="BS19" s="388"/>
      <c r="BT19" s="388"/>
      <c r="BU19" s="389"/>
      <c r="BV19" s="387">
        <v>5089552</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144</v>
      </c>
      <c r="C20" s="430"/>
      <c r="D20" s="430"/>
      <c r="E20" s="499"/>
      <c r="F20" s="499"/>
      <c r="G20" s="499"/>
      <c r="H20" s="499"/>
      <c r="I20" s="499"/>
      <c r="J20" s="499"/>
      <c r="K20" s="499"/>
      <c r="L20" s="507">
        <v>4363</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8406823</v>
      </c>
      <c r="BO23" s="388"/>
      <c r="BP23" s="388"/>
      <c r="BQ23" s="388"/>
      <c r="BR23" s="388"/>
      <c r="BS23" s="388"/>
      <c r="BT23" s="388"/>
      <c r="BU23" s="389"/>
      <c r="BV23" s="387">
        <v>8171632</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153</v>
      </c>
      <c r="F24" s="417"/>
      <c r="G24" s="417"/>
      <c r="H24" s="417"/>
      <c r="I24" s="417"/>
      <c r="J24" s="417"/>
      <c r="K24" s="418"/>
      <c r="L24" s="438">
        <v>1</v>
      </c>
      <c r="M24" s="439"/>
      <c r="N24" s="439"/>
      <c r="O24" s="439"/>
      <c r="P24" s="478"/>
      <c r="Q24" s="438">
        <v>7200</v>
      </c>
      <c r="R24" s="439"/>
      <c r="S24" s="439"/>
      <c r="T24" s="439"/>
      <c r="U24" s="439"/>
      <c r="V24" s="478"/>
      <c r="W24" s="533"/>
      <c r="X24" s="521"/>
      <c r="Y24" s="522"/>
      <c r="Z24" s="437" t="s">
        <v>154</v>
      </c>
      <c r="AA24" s="417"/>
      <c r="AB24" s="417"/>
      <c r="AC24" s="417"/>
      <c r="AD24" s="417"/>
      <c r="AE24" s="417"/>
      <c r="AF24" s="417"/>
      <c r="AG24" s="418"/>
      <c r="AH24" s="438">
        <v>109</v>
      </c>
      <c r="AI24" s="439"/>
      <c r="AJ24" s="439"/>
      <c r="AK24" s="439"/>
      <c r="AL24" s="478"/>
      <c r="AM24" s="438">
        <v>344222</v>
      </c>
      <c r="AN24" s="439"/>
      <c r="AO24" s="439"/>
      <c r="AP24" s="439"/>
      <c r="AQ24" s="439"/>
      <c r="AR24" s="478"/>
      <c r="AS24" s="438">
        <v>3158</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7277025</v>
      </c>
      <c r="BO24" s="388"/>
      <c r="BP24" s="388"/>
      <c r="BQ24" s="388"/>
      <c r="BR24" s="388"/>
      <c r="BS24" s="388"/>
      <c r="BT24" s="388"/>
      <c r="BU24" s="389"/>
      <c r="BV24" s="387">
        <v>6907116</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156</v>
      </c>
      <c r="F25" s="417"/>
      <c r="G25" s="417"/>
      <c r="H25" s="417"/>
      <c r="I25" s="417"/>
      <c r="J25" s="417"/>
      <c r="K25" s="418"/>
      <c r="L25" s="438">
        <v>1</v>
      </c>
      <c r="M25" s="439"/>
      <c r="N25" s="439"/>
      <c r="O25" s="439"/>
      <c r="P25" s="478"/>
      <c r="Q25" s="438">
        <v>6000</v>
      </c>
      <c r="R25" s="439"/>
      <c r="S25" s="439"/>
      <c r="T25" s="439"/>
      <c r="U25" s="439"/>
      <c r="V25" s="478"/>
      <c r="W25" s="533"/>
      <c r="X25" s="521"/>
      <c r="Y25" s="522"/>
      <c r="Z25" s="437" t="s">
        <v>157</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895710</v>
      </c>
      <c r="BO25" s="351"/>
      <c r="BP25" s="351"/>
      <c r="BQ25" s="351"/>
      <c r="BR25" s="351"/>
      <c r="BS25" s="351"/>
      <c r="BT25" s="351"/>
      <c r="BU25" s="352"/>
      <c r="BV25" s="350">
        <v>1242051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159</v>
      </c>
      <c r="F26" s="417"/>
      <c r="G26" s="417"/>
      <c r="H26" s="417"/>
      <c r="I26" s="417"/>
      <c r="J26" s="417"/>
      <c r="K26" s="418"/>
      <c r="L26" s="438">
        <v>1</v>
      </c>
      <c r="M26" s="439"/>
      <c r="N26" s="439"/>
      <c r="O26" s="439"/>
      <c r="P26" s="478"/>
      <c r="Q26" s="438">
        <v>5550</v>
      </c>
      <c r="R26" s="439"/>
      <c r="S26" s="439"/>
      <c r="T26" s="439"/>
      <c r="U26" s="439"/>
      <c r="V26" s="478"/>
      <c r="W26" s="533"/>
      <c r="X26" s="521"/>
      <c r="Y26" s="522"/>
      <c r="Z26" s="437" t="s">
        <v>160</v>
      </c>
      <c r="AA26" s="543"/>
      <c r="AB26" s="543"/>
      <c r="AC26" s="543"/>
      <c r="AD26" s="543"/>
      <c r="AE26" s="543"/>
      <c r="AF26" s="543"/>
      <c r="AG26" s="544"/>
      <c r="AH26" s="438" t="s">
        <v>121</v>
      </c>
      <c r="AI26" s="439"/>
      <c r="AJ26" s="439"/>
      <c r="AK26" s="439"/>
      <c r="AL26" s="478"/>
      <c r="AM26" s="438" t="s">
        <v>121</v>
      </c>
      <c r="AN26" s="439"/>
      <c r="AO26" s="439"/>
      <c r="AP26" s="439"/>
      <c r="AQ26" s="439"/>
      <c r="AR26" s="478"/>
      <c r="AS26" s="438" t="s">
        <v>121</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162</v>
      </c>
      <c r="F27" s="417"/>
      <c r="G27" s="417"/>
      <c r="H27" s="417"/>
      <c r="I27" s="417"/>
      <c r="J27" s="417"/>
      <c r="K27" s="418"/>
      <c r="L27" s="438">
        <v>1</v>
      </c>
      <c r="M27" s="439"/>
      <c r="N27" s="439"/>
      <c r="O27" s="439"/>
      <c r="P27" s="478"/>
      <c r="Q27" s="438">
        <v>2750</v>
      </c>
      <c r="R27" s="439"/>
      <c r="S27" s="439"/>
      <c r="T27" s="439"/>
      <c r="U27" s="439"/>
      <c r="V27" s="478"/>
      <c r="W27" s="533"/>
      <c r="X27" s="521"/>
      <c r="Y27" s="522"/>
      <c r="Z27" s="437" t="s">
        <v>163</v>
      </c>
      <c r="AA27" s="417"/>
      <c r="AB27" s="417"/>
      <c r="AC27" s="417"/>
      <c r="AD27" s="417"/>
      <c r="AE27" s="417"/>
      <c r="AF27" s="417"/>
      <c r="AG27" s="418"/>
      <c r="AH27" s="438" t="s">
        <v>121</v>
      </c>
      <c r="AI27" s="439"/>
      <c r="AJ27" s="439"/>
      <c r="AK27" s="439"/>
      <c r="AL27" s="478"/>
      <c r="AM27" s="438" t="s">
        <v>121</v>
      </c>
      <c r="AN27" s="439"/>
      <c r="AO27" s="439"/>
      <c r="AP27" s="439"/>
      <c r="AQ27" s="439"/>
      <c r="AR27" s="478"/>
      <c r="AS27" s="438" t="s">
        <v>121</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t="s">
        <v>121</v>
      </c>
      <c r="BO27" s="557"/>
      <c r="BP27" s="557"/>
      <c r="BQ27" s="557"/>
      <c r="BR27" s="557"/>
      <c r="BS27" s="557"/>
      <c r="BT27" s="557"/>
      <c r="BU27" s="558"/>
      <c r="BV27" s="556" t="s">
        <v>121</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165</v>
      </c>
      <c r="F28" s="417"/>
      <c r="G28" s="417"/>
      <c r="H28" s="417"/>
      <c r="I28" s="417"/>
      <c r="J28" s="417"/>
      <c r="K28" s="418"/>
      <c r="L28" s="438">
        <v>1</v>
      </c>
      <c r="M28" s="439"/>
      <c r="N28" s="439"/>
      <c r="O28" s="439"/>
      <c r="P28" s="478"/>
      <c r="Q28" s="438">
        <v>2050</v>
      </c>
      <c r="R28" s="439"/>
      <c r="S28" s="439"/>
      <c r="T28" s="439"/>
      <c r="U28" s="439"/>
      <c r="V28" s="478"/>
      <c r="W28" s="533"/>
      <c r="X28" s="521"/>
      <c r="Y28" s="522"/>
      <c r="Z28" s="437" t="s">
        <v>166</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524150</v>
      </c>
      <c r="BO28" s="351"/>
      <c r="BP28" s="351"/>
      <c r="BQ28" s="351"/>
      <c r="BR28" s="351"/>
      <c r="BS28" s="351"/>
      <c r="BT28" s="351"/>
      <c r="BU28" s="352"/>
      <c r="BV28" s="350">
        <v>524040</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169</v>
      </c>
      <c r="F29" s="417"/>
      <c r="G29" s="417"/>
      <c r="H29" s="417"/>
      <c r="I29" s="417"/>
      <c r="J29" s="417"/>
      <c r="K29" s="418"/>
      <c r="L29" s="438">
        <v>12</v>
      </c>
      <c r="M29" s="439"/>
      <c r="N29" s="439"/>
      <c r="O29" s="439"/>
      <c r="P29" s="478"/>
      <c r="Q29" s="438">
        <v>1700</v>
      </c>
      <c r="R29" s="439"/>
      <c r="S29" s="439"/>
      <c r="T29" s="439"/>
      <c r="U29" s="439"/>
      <c r="V29" s="478"/>
      <c r="W29" s="534"/>
      <c r="X29" s="535"/>
      <c r="Y29" s="536"/>
      <c r="Z29" s="437" t="s">
        <v>170</v>
      </c>
      <c r="AA29" s="417"/>
      <c r="AB29" s="417"/>
      <c r="AC29" s="417"/>
      <c r="AD29" s="417"/>
      <c r="AE29" s="417"/>
      <c r="AF29" s="417"/>
      <c r="AG29" s="418"/>
      <c r="AH29" s="438">
        <v>109</v>
      </c>
      <c r="AI29" s="439"/>
      <c r="AJ29" s="439"/>
      <c r="AK29" s="439"/>
      <c r="AL29" s="478"/>
      <c r="AM29" s="438">
        <v>344222</v>
      </c>
      <c r="AN29" s="439"/>
      <c r="AO29" s="439"/>
      <c r="AP29" s="439"/>
      <c r="AQ29" s="439"/>
      <c r="AR29" s="478"/>
      <c r="AS29" s="438">
        <v>3158</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207121</v>
      </c>
      <c r="BO29" s="388"/>
      <c r="BP29" s="388"/>
      <c r="BQ29" s="388"/>
      <c r="BR29" s="388"/>
      <c r="BS29" s="388"/>
      <c r="BT29" s="388"/>
      <c r="BU29" s="389"/>
      <c r="BV29" s="387">
        <v>207065</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100</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1566704</v>
      </c>
      <c r="BO30" s="557"/>
      <c r="BP30" s="557"/>
      <c r="BQ30" s="557"/>
      <c r="BR30" s="557"/>
      <c r="BS30" s="557"/>
      <c r="BT30" s="557"/>
      <c r="BU30" s="558"/>
      <c r="BV30" s="556">
        <v>1548712</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IF('各会計、関係団体の財政状況及び健全化判断比率'!B32="","",'各会計、関係団体の財政状況及び健全化判断比率'!B32)</f>
        <v>病院事業会計</v>
      </c>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IF('各会計、関係団体の財政状況及び健全化判断比率'!B34="","",'各会計、関係団体の財政状況及び健全化判断比率'!B34)</f>
        <v>簡易水道事業特別会計</v>
      </c>
      <c r="BH34" s="569"/>
      <c r="BI34" s="569"/>
      <c r="BJ34" s="569"/>
      <c r="BK34" s="569"/>
      <c r="BL34" s="569"/>
      <c r="BM34" s="569"/>
      <c r="BN34" s="569"/>
      <c r="BO34" s="569"/>
      <c r="BP34" s="569"/>
      <c r="BQ34" s="569"/>
      <c r="BR34" s="569"/>
      <c r="BS34" s="569"/>
      <c r="BT34" s="569"/>
      <c r="BU34" s="569"/>
      <c r="BV34" s="167"/>
      <c r="BW34" s="568" t="str">
        <f>IF(BY34="","",MAX(C34:D43,U34:V43,AM34:AN43,BE34:BF43)+1)</f>
        <v/>
      </c>
      <c r="BX34" s="568"/>
      <c r="BY34" s="569" t="str">
        <f>IF('各会計、関係団体の財政状況及び健全化判断比率'!B68="","",'各会計、関係団体の財政状況及び健全化判断比率'!B68)</f>
        <v/>
      </c>
      <c r="BZ34" s="569"/>
      <c r="CA34" s="569"/>
      <c r="CB34" s="569"/>
      <c r="CC34" s="569"/>
      <c r="CD34" s="569"/>
      <c r="CE34" s="569"/>
      <c r="CF34" s="569"/>
      <c r="CG34" s="569"/>
      <c r="CH34" s="569"/>
      <c r="CI34" s="569"/>
      <c r="CJ34" s="569"/>
      <c r="CK34" s="569"/>
      <c r="CL34" s="569"/>
      <c r="CM34" s="569"/>
      <c r="CN34" s="167"/>
      <c r="CO34" s="568">
        <f>IF(CQ34="","",MAX(C34:D43,U34:V43,AM34:AN43,BE34:BF43,BW34:BX43)+1)</f>
        <v>10</v>
      </c>
      <c r="CP34" s="568"/>
      <c r="CQ34" s="569" t="str">
        <f>IF('各会計、関係団体の財政状況及び健全化判断比率'!BS7="","",'各会計、関係団体の財政状況及び健全化判断比率'!BS7)</f>
        <v>上富良野振興公社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f t="shared" ref="AM35:AM43" si="0">IF(AO35="","",AM34+1)</f>
        <v>7</v>
      </c>
      <c r="AN35" s="568"/>
      <c r="AO35" s="569" t="str">
        <f>IF('各会計、関係団体の財政状況及び健全化判断比率'!B33="","",'各会計、関係団体の財政状況及び健全化判断比率'!B33)</f>
        <v>水道事業会計</v>
      </c>
      <c r="AP35" s="569"/>
      <c r="AQ35" s="569"/>
      <c r="AR35" s="569"/>
      <c r="AS35" s="569"/>
      <c r="AT35" s="569"/>
      <c r="AU35" s="569"/>
      <c r="AV35" s="569"/>
      <c r="AW35" s="569"/>
      <c r="AX35" s="569"/>
      <c r="AY35" s="569"/>
      <c r="AZ35" s="569"/>
      <c r="BA35" s="569"/>
      <c r="BB35" s="569"/>
      <c r="BC35" s="569"/>
      <c r="BD35" s="167"/>
      <c r="BE35" s="568">
        <f t="shared" ref="BE35:BE43" si="1">IF(BG35="","",BE34+1)</f>
        <v>9</v>
      </c>
      <c r="BF35" s="568"/>
      <c r="BG35" s="569" t="str">
        <f>IF('各会計、関係団体の財政状況及び健全化判断比率'!B35="","",'各会計、関係団体の財政状況及び健全化判断比率'!B35)</f>
        <v>公共下水道事業特別会計</v>
      </c>
      <c r="BH35" s="569"/>
      <c r="BI35" s="569"/>
      <c r="BJ35" s="569"/>
      <c r="BK35" s="569"/>
      <c r="BL35" s="569"/>
      <c r="BM35" s="569"/>
      <c r="BN35" s="569"/>
      <c r="BO35" s="569"/>
      <c r="BP35" s="569"/>
      <c r="BQ35" s="569"/>
      <c r="BR35" s="569"/>
      <c r="BS35" s="569"/>
      <c r="BT35" s="569"/>
      <c r="BU35" s="569"/>
      <c r="BV35" s="167"/>
      <c r="BW35" s="568" t="str">
        <f t="shared" ref="BW35:BW43" si="2">IF(BY35="","",BW34+1)</f>
        <v/>
      </c>
      <c r="BX35" s="568"/>
      <c r="BY35" s="569" t="str">
        <f>IF('各会計、関係団体の財政状況及び健全化判断比率'!B69="","",'各会計、関係団体の財政状況及び健全化判断比率'!B69)</f>
        <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t="str">
        <f t="shared" si="2"/>
        <v/>
      </c>
      <c r="BX36" s="568"/>
      <c r="BY36" s="569" t="str">
        <f>IF('各会計、関係団体の財政状況及び健全化判断比率'!B70="","",'各会計、関係団体の財政状況及び健全化判断比率'!B70)</f>
        <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5</v>
      </c>
      <c r="V37" s="568"/>
      <c r="W37" s="569" t="str">
        <f>IF('各会計、関係団体の財政状況及び健全化判断比率'!B31="","",'各会計、関係団体の財政状況及び健全化判断比率'!B31)</f>
        <v>ラベンダーハイツ事業特別会計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t="str">
        <f t="shared" si="2"/>
        <v/>
      </c>
      <c r="BX37" s="568"/>
      <c r="BY37" s="569" t="str">
        <f>IF('各会計、関係団体の財政状況及び健全化判断比率'!B71="","",'各会計、関係団体の財政状況及び健全化判断比率'!B71)</f>
        <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4" t="s">
        <v>529</v>
      </c>
      <c r="D34" s="1154"/>
      <c r="E34" s="1155"/>
      <c r="F34" s="32">
        <v>0.39</v>
      </c>
      <c r="G34" s="33">
        <v>0.35</v>
      </c>
      <c r="H34" s="33">
        <v>0.11</v>
      </c>
      <c r="I34" s="33" t="s">
        <v>530</v>
      </c>
      <c r="J34" s="34" t="s">
        <v>531</v>
      </c>
      <c r="K34" s="22"/>
      <c r="L34" s="22"/>
      <c r="M34" s="22"/>
      <c r="N34" s="22"/>
      <c r="O34" s="22"/>
      <c r="P34" s="22"/>
    </row>
    <row r="35" spans="1:16" ht="39" customHeight="1" x14ac:dyDescent="0.15">
      <c r="A35" s="22"/>
      <c r="B35" s="35"/>
      <c r="C35" s="1148" t="s">
        <v>532</v>
      </c>
      <c r="D35" s="1149"/>
      <c r="E35" s="1150"/>
      <c r="F35" s="36">
        <v>7.74</v>
      </c>
      <c r="G35" s="37">
        <v>8.02</v>
      </c>
      <c r="H35" s="37">
        <v>7.73</v>
      </c>
      <c r="I35" s="37">
        <v>7.62</v>
      </c>
      <c r="J35" s="38">
        <v>7.71</v>
      </c>
      <c r="K35" s="22"/>
      <c r="L35" s="22"/>
      <c r="M35" s="22"/>
      <c r="N35" s="22"/>
      <c r="O35" s="22"/>
      <c r="P35" s="22"/>
    </row>
    <row r="36" spans="1:16" ht="39" customHeight="1" x14ac:dyDescent="0.15">
      <c r="A36" s="22"/>
      <c r="B36" s="35"/>
      <c r="C36" s="1148" t="s">
        <v>533</v>
      </c>
      <c r="D36" s="1149"/>
      <c r="E36" s="1150"/>
      <c r="F36" s="36">
        <v>5.49</v>
      </c>
      <c r="G36" s="37">
        <v>5.89</v>
      </c>
      <c r="H36" s="37">
        <v>6.41</v>
      </c>
      <c r="I36" s="37">
        <v>6.76</v>
      </c>
      <c r="J36" s="38">
        <v>7.07</v>
      </c>
      <c r="K36" s="22"/>
      <c r="L36" s="22"/>
      <c r="M36" s="22"/>
      <c r="N36" s="22"/>
      <c r="O36" s="22"/>
      <c r="P36" s="22"/>
    </row>
    <row r="37" spans="1:16" ht="39" customHeight="1" x14ac:dyDescent="0.15">
      <c r="A37" s="22"/>
      <c r="B37" s="35"/>
      <c r="C37" s="1148" t="s">
        <v>534</v>
      </c>
      <c r="D37" s="1149"/>
      <c r="E37" s="1150"/>
      <c r="F37" s="36">
        <v>2.09</v>
      </c>
      <c r="G37" s="37">
        <v>2.98</v>
      </c>
      <c r="H37" s="37">
        <v>6.02</v>
      </c>
      <c r="I37" s="37">
        <v>6.67</v>
      </c>
      <c r="J37" s="38">
        <v>5.04</v>
      </c>
      <c r="K37" s="22"/>
      <c r="L37" s="22"/>
      <c r="M37" s="22"/>
      <c r="N37" s="22"/>
      <c r="O37" s="22"/>
      <c r="P37" s="22"/>
    </row>
    <row r="38" spans="1:16" ht="39" customHeight="1" x14ac:dyDescent="0.15">
      <c r="A38" s="22"/>
      <c r="B38" s="35"/>
      <c r="C38" s="1148" t="s">
        <v>535</v>
      </c>
      <c r="D38" s="1149"/>
      <c r="E38" s="1150"/>
      <c r="F38" s="36">
        <v>1.1399999999999999</v>
      </c>
      <c r="G38" s="37">
        <v>0.02</v>
      </c>
      <c r="H38" s="37">
        <v>0.26</v>
      </c>
      <c r="I38" s="37">
        <v>0.48</v>
      </c>
      <c r="J38" s="38">
        <v>2.62</v>
      </c>
      <c r="K38" s="22"/>
      <c r="L38" s="22"/>
      <c r="M38" s="22"/>
      <c r="N38" s="22"/>
      <c r="O38" s="22"/>
      <c r="P38" s="22"/>
    </row>
    <row r="39" spans="1:16" ht="39" customHeight="1" x14ac:dyDescent="0.15">
      <c r="A39" s="22"/>
      <c r="B39" s="35"/>
      <c r="C39" s="1148" t="s">
        <v>536</v>
      </c>
      <c r="D39" s="1149"/>
      <c r="E39" s="1150"/>
      <c r="F39" s="36">
        <v>0.2</v>
      </c>
      <c r="G39" s="37">
        <v>0.35</v>
      </c>
      <c r="H39" s="37">
        <v>0.4</v>
      </c>
      <c r="I39" s="37">
        <v>0.54</v>
      </c>
      <c r="J39" s="38">
        <v>0.41</v>
      </c>
      <c r="K39" s="22"/>
      <c r="L39" s="22"/>
      <c r="M39" s="22"/>
      <c r="N39" s="22"/>
      <c r="O39" s="22"/>
      <c r="P39" s="22"/>
    </row>
    <row r="40" spans="1:16" ht="39" customHeight="1" x14ac:dyDescent="0.15">
      <c r="A40" s="22"/>
      <c r="B40" s="35"/>
      <c r="C40" s="1148" t="s">
        <v>537</v>
      </c>
      <c r="D40" s="1149"/>
      <c r="E40" s="1150"/>
      <c r="F40" s="36">
        <v>0.03</v>
      </c>
      <c r="G40" s="37">
        <v>0.03</v>
      </c>
      <c r="H40" s="37">
        <v>0.04</v>
      </c>
      <c r="I40" s="37">
        <v>7.0000000000000007E-2</v>
      </c>
      <c r="J40" s="38">
        <v>7.0000000000000007E-2</v>
      </c>
      <c r="K40" s="22"/>
      <c r="L40" s="22"/>
      <c r="M40" s="22"/>
      <c r="N40" s="22"/>
      <c r="O40" s="22"/>
      <c r="P40" s="22"/>
    </row>
    <row r="41" spans="1:16" ht="39" customHeight="1" x14ac:dyDescent="0.15">
      <c r="A41" s="22"/>
      <c r="B41" s="35"/>
      <c r="C41" s="1148" t="s">
        <v>538</v>
      </c>
      <c r="D41" s="1149"/>
      <c r="E41" s="1150"/>
      <c r="F41" s="36">
        <v>0.03</v>
      </c>
      <c r="G41" s="37">
        <v>0.01</v>
      </c>
      <c r="H41" s="37">
        <v>0.01</v>
      </c>
      <c r="I41" s="37">
        <v>0.01</v>
      </c>
      <c r="J41" s="38">
        <v>0.01</v>
      </c>
      <c r="K41" s="22"/>
      <c r="L41" s="22"/>
      <c r="M41" s="22"/>
      <c r="N41" s="22"/>
      <c r="O41" s="22"/>
      <c r="P41" s="22"/>
    </row>
    <row r="42" spans="1:16" ht="39" customHeight="1" x14ac:dyDescent="0.15">
      <c r="A42" s="22"/>
      <c r="B42" s="39"/>
      <c r="C42" s="1148" t="s">
        <v>539</v>
      </c>
      <c r="D42" s="1149"/>
      <c r="E42" s="1150"/>
      <c r="F42" s="36" t="s">
        <v>482</v>
      </c>
      <c r="G42" s="37" t="s">
        <v>482</v>
      </c>
      <c r="H42" s="37" t="s">
        <v>482</v>
      </c>
      <c r="I42" s="37" t="s">
        <v>482</v>
      </c>
      <c r="J42" s="38" t="s">
        <v>482</v>
      </c>
      <c r="K42" s="22"/>
      <c r="L42" s="22"/>
      <c r="M42" s="22"/>
      <c r="N42" s="22"/>
      <c r="O42" s="22"/>
      <c r="P42" s="22"/>
    </row>
    <row r="43" spans="1:16" ht="39" customHeight="1" thickBot="1" x14ac:dyDescent="0.2">
      <c r="A43" s="22"/>
      <c r="B43" s="40"/>
      <c r="C43" s="1151" t="s">
        <v>540</v>
      </c>
      <c r="D43" s="1152"/>
      <c r="E43" s="1153"/>
      <c r="F43" s="41">
        <v>0</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election activeCell="U48" sqref="U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932</v>
      </c>
      <c r="L45" s="60">
        <v>894</v>
      </c>
      <c r="M45" s="60">
        <v>755</v>
      </c>
      <c r="N45" s="60">
        <v>751</v>
      </c>
      <c r="O45" s="61">
        <v>738</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x14ac:dyDescent="0.15">
      <c r="A48" s="48"/>
      <c r="B48" s="1166"/>
      <c r="C48" s="1167"/>
      <c r="D48" s="62"/>
      <c r="E48" s="1158" t="s">
        <v>15</v>
      </c>
      <c r="F48" s="1158"/>
      <c r="G48" s="1158"/>
      <c r="H48" s="1158"/>
      <c r="I48" s="1158"/>
      <c r="J48" s="1159"/>
      <c r="K48" s="63">
        <v>151</v>
      </c>
      <c r="L48" s="64">
        <v>161</v>
      </c>
      <c r="M48" s="64">
        <v>169</v>
      </c>
      <c r="N48" s="64">
        <v>163</v>
      </c>
      <c r="O48" s="65">
        <v>169</v>
      </c>
      <c r="P48" s="48"/>
      <c r="Q48" s="48"/>
      <c r="R48" s="48"/>
      <c r="S48" s="48"/>
      <c r="T48" s="48"/>
      <c r="U48" s="48"/>
    </row>
    <row r="49" spans="1:21" ht="30.75" customHeight="1" x14ac:dyDescent="0.15">
      <c r="A49" s="48"/>
      <c r="B49" s="1166"/>
      <c r="C49" s="1167"/>
      <c r="D49" s="62"/>
      <c r="E49" s="1158" t="s">
        <v>16</v>
      </c>
      <c r="F49" s="1158"/>
      <c r="G49" s="1158"/>
      <c r="H49" s="1158"/>
      <c r="I49" s="1158"/>
      <c r="J49" s="1159"/>
      <c r="K49" s="63">
        <v>64</v>
      </c>
      <c r="L49" s="64">
        <v>63</v>
      </c>
      <c r="M49" s="64">
        <v>57</v>
      </c>
      <c r="N49" s="64">
        <v>54</v>
      </c>
      <c r="O49" s="65">
        <v>48</v>
      </c>
      <c r="P49" s="48"/>
      <c r="Q49" s="48"/>
      <c r="R49" s="48"/>
      <c r="S49" s="48"/>
      <c r="T49" s="48"/>
      <c r="U49" s="48"/>
    </row>
    <row r="50" spans="1:21" ht="30.75" customHeight="1" x14ac:dyDescent="0.15">
      <c r="A50" s="48"/>
      <c r="B50" s="1166"/>
      <c r="C50" s="1167"/>
      <c r="D50" s="62"/>
      <c r="E50" s="1158" t="s">
        <v>17</v>
      </c>
      <c r="F50" s="1158"/>
      <c r="G50" s="1158"/>
      <c r="H50" s="1158"/>
      <c r="I50" s="1158"/>
      <c r="J50" s="1159"/>
      <c r="K50" s="63">
        <v>131</v>
      </c>
      <c r="L50" s="64">
        <v>168</v>
      </c>
      <c r="M50" s="64">
        <v>125</v>
      </c>
      <c r="N50" s="64">
        <v>124</v>
      </c>
      <c r="O50" s="65">
        <v>122</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482</v>
      </c>
      <c r="L51" s="64" t="s">
        <v>482</v>
      </c>
      <c r="M51" s="64">
        <v>0</v>
      </c>
      <c r="N51" s="64" t="s">
        <v>482</v>
      </c>
      <c r="O51" s="65" t="s">
        <v>482</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701</v>
      </c>
      <c r="L52" s="64">
        <v>689</v>
      </c>
      <c r="M52" s="64">
        <v>705</v>
      </c>
      <c r="N52" s="64">
        <v>690</v>
      </c>
      <c r="O52" s="65">
        <v>701</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577</v>
      </c>
      <c r="L53" s="69">
        <v>597</v>
      </c>
      <c r="M53" s="69">
        <v>401</v>
      </c>
      <c r="N53" s="69">
        <v>402</v>
      </c>
      <c r="O53" s="70">
        <v>376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72" t="s">
        <v>24</v>
      </c>
      <c r="C41" s="1173"/>
      <c r="D41" s="81"/>
      <c r="E41" s="1178" t="s">
        <v>25</v>
      </c>
      <c r="F41" s="1178"/>
      <c r="G41" s="1178"/>
      <c r="H41" s="1179"/>
      <c r="I41" s="82">
        <v>7200</v>
      </c>
      <c r="J41" s="83">
        <v>7194</v>
      </c>
      <c r="K41" s="83">
        <v>7952</v>
      </c>
      <c r="L41" s="83">
        <v>8172</v>
      </c>
      <c r="M41" s="84">
        <v>8407</v>
      </c>
    </row>
    <row r="42" spans="2:13" ht="27.75" customHeight="1" x14ac:dyDescent="0.15">
      <c r="B42" s="1174"/>
      <c r="C42" s="1175"/>
      <c r="D42" s="85"/>
      <c r="E42" s="1180" t="s">
        <v>26</v>
      </c>
      <c r="F42" s="1180"/>
      <c r="G42" s="1180"/>
      <c r="H42" s="1181"/>
      <c r="I42" s="86">
        <v>659</v>
      </c>
      <c r="J42" s="87">
        <v>491</v>
      </c>
      <c r="K42" s="87">
        <v>365</v>
      </c>
      <c r="L42" s="87">
        <v>241</v>
      </c>
      <c r="M42" s="88">
        <v>119</v>
      </c>
    </row>
    <row r="43" spans="2:13" ht="27.75" customHeight="1" x14ac:dyDescent="0.15">
      <c r="B43" s="1174"/>
      <c r="C43" s="1175"/>
      <c r="D43" s="85"/>
      <c r="E43" s="1180" t="s">
        <v>27</v>
      </c>
      <c r="F43" s="1180"/>
      <c r="G43" s="1180"/>
      <c r="H43" s="1181"/>
      <c r="I43" s="86">
        <v>2353</v>
      </c>
      <c r="J43" s="87">
        <v>2345</v>
      </c>
      <c r="K43" s="87">
        <v>2350</v>
      </c>
      <c r="L43" s="87">
        <v>2237</v>
      </c>
      <c r="M43" s="88">
        <v>2151</v>
      </c>
    </row>
    <row r="44" spans="2:13" ht="27.75" customHeight="1" x14ac:dyDescent="0.15">
      <c r="B44" s="1174"/>
      <c r="C44" s="1175"/>
      <c r="D44" s="85"/>
      <c r="E44" s="1180" t="s">
        <v>28</v>
      </c>
      <c r="F44" s="1180"/>
      <c r="G44" s="1180"/>
      <c r="H44" s="1181"/>
      <c r="I44" s="86">
        <v>243</v>
      </c>
      <c r="J44" s="87">
        <v>187</v>
      </c>
      <c r="K44" s="87">
        <v>200</v>
      </c>
      <c r="L44" s="87">
        <v>150</v>
      </c>
      <c r="M44" s="88">
        <v>109</v>
      </c>
    </row>
    <row r="45" spans="2:13" ht="27.75" customHeight="1" x14ac:dyDescent="0.15">
      <c r="B45" s="1174"/>
      <c r="C45" s="1175"/>
      <c r="D45" s="85"/>
      <c r="E45" s="1180" t="s">
        <v>29</v>
      </c>
      <c r="F45" s="1180"/>
      <c r="G45" s="1180"/>
      <c r="H45" s="1181"/>
      <c r="I45" s="86">
        <v>1336</v>
      </c>
      <c r="J45" s="87">
        <v>1246</v>
      </c>
      <c r="K45" s="87">
        <v>1129</v>
      </c>
      <c r="L45" s="87">
        <v>1060</v>
      </c>
      <c r="M45" s="88">
        <v>1070</v>
      </c>
    </row>
    <row r="46" spans="2:13" ht="27.75" customHeight="1" x14ac:dyDescent="0.15">
      <c r="B46" s="1174"/>
      <c r="C46" s="1175"/>
      <c r="D46" s="89"/>
      <c r="E46" s="1180" t="s">
        <v>30</v>
      </c>
      <c r="F46" s="1180"/>
      <c r="G46" s="1180"/>
      <c r="H46" s="1181"/>
      <c r="I46" s="86" t="s">
        <v>482</v>
      </c>
      <c r="J46" s="87" t="s">
        <v>482</v>
      </c>
      <c r="K46" s="87" t="s">
        <v>482</v>
      </c>
      <c r="L46" s="87" t="s">
        <v>482</v>
      </c>
      <c r="M46" s="88" t="s">
        <v>482</v>
      </c>
    </row>
    <row r="47" spans="2:13" ht="27.75" customHeight="1" x14ac:dyDescent="0.15">
      <c r="B47" s="1174"/>
      <c r="C47" s="1175"/>
      <c r="D47" s="90"/>
      <c r="E47" s="1182" t="s">
        <v>31</v>
      </c>
      <c r="F47" s="1183"/>
      <c r="G47" s="1183"/>
      <c r="H47" s="1184"/>
      <c r="I47" s="86" t="s">
        <v>482</v>
      </c>
      <c r="J47" s="87" t="s">
        <v>482</v>
      </c>
      <c r="K47" s="87" t="s">
        <v>482</v>
      </c>
      <c r="L47" s="87" t="s">
        <v>482</v>
      </c>
      <c r="M47" s="88" t="s">
        <v>482</v>
      </c>
    </row>
    <row r="48" spans="2:13" ht="27.75" customHeight="1" x14ac:dyDescent="0.15">
      <c r="B48" s="1174"/>
      <c r="C48" s="1175"/>
      <c r="D48" s="85"/>
      <c r="E48" s="1180" t="s">
        <v>32</v>
      </c>
      <c r="F48" s="1180"/>
      <c r="G48" s="1180"/>
      <c r="H48" s="1181"/>
      <c r="I48" s="86" t="s">
        <v>482</v>
      </c>
      <c r="J48" s="87" t="s">
        <v>482</v>
      </c>
      <c r="K48" s="87" t="s">
        <v>482</v>
      </c>
      <c r="L48" s="87" t="s">
        <v>482</v>
      </c>
      <c r="M48" s="88" t="s">
        <v>482</v>
      </c>
    </row>
    <row r="49" spans="2:13" ht="27.75" customHeight="1" x14ac:dyDescent="0.15">
      <c r="B49" s="1176"/>
      <c r="C49" s="1177"/>
      <c r="D49" s="85"/>
      <c r="E49" s="1180" t="s">
        <v>33</v>
      </c>
      <c r="F49" s="1180"/>
      <c r="G49" s="1180"/>
      <c r="H49" s="1181"/>
      <c r="I49" s="86" t="s">
        <v>482</v>
      </c>
      <c r="J49" s="87" t="s">
        <v>482</v>
      </c>
      <c r="K49" s="87" t="s">
        <v>482</v>
      </c>
      <c r="L49" s="87" t="s">
        <v>482</v>
      </c>
      <c r="M49" s="88" t="s">
        <v>482</v>
      </c>
    </row>
    <row r="50" spans="2:13" ht="27.75" customHeight="1" x14ac:dyDescent="0.15">
      <c r="B50" s="1185" t="s">
        <v>34</v>
      </c>
      <c r="C50" s="1186"/>
      <c r="D50" s="91"/>
      <c r="E50" s="1180" t="s">
        <v>35</v>
      </c>
      <c r="F50" s="1180"/>
      <c r="G50" s="1180"/>
      <c r="H50" s="1181"/>
      <c r="I50" s="86">
        <v>2318</v>
      </c>
      <c r="J50" s="87">
        <v>2291</v>
      </c>
      <c r="K50" s="87">
        <v>2242</v>
      </c>
      <c r="L50" s="87">
        <v>2325</v>
      </c>
      <c r="M50" s="88">
        <v>2354</v>
      </c>
    </row>
    <row r="51" spans="2:13" ht="27.75" customHeight="1" x14ac:dyDescent="0.15">
      <c r="B51" s="1174"/>
      <c r="C51" s="1175"/>
      <c r="D51" s="85"/>
      <c r="E51" s="1180" t="s">
        <v>36</v>
      </c>
      <c r="F51" s="1180"/>
      <c r="G51" s="1180"/>
      <c r="H51" s="1181"/>
      <c r="I51" s="86">
        <v>756</v>
      </c>
      <c r="J51" s="87">
        <v>733</v>
      </c>
      <c r="K51" s="87">
        <v>736</v>
      </c>
      <c r="L51" s="87">
        <v>874</v>
      </c>
      <c r="M51" s="88">
        <v>838</v>
      </c>
    </row>
    <row r="52" spans="2:13" ht="27.75" customHeight="1" x14ac:dyDescent="0.15">
      <c r="B52" s="1176"/>
      <c r="C52" s="1177"/>
      <c r="D52" s="85"/>
      <c r="E52" s="1180" t="s">
        <v>37</v>
      </c>
      <c r="F52" s="1180"/>
      <c r="G52" s="1180"/>
      <c r="H52" s="1181"/>
      <c r="I52" s="86">
        <v>6373</v>
      </c>
      <c r="J52" s="87">
        <v>6348</v>
      </c>
      <c r="K52" s="87">
        <v>6551</v>
      </c>
      <c r="L52" s="87">
        <v>6493</v>
      </c>
      <c r="M52" s="88">
        <v>6240</v>
      </c>
    </row>
    <row r="53" spans="2:13" ht="27.75" customHeight="1" thickBot="1" x14ac:dyDescent="0.2">
      <c r="B53" s="1187" t="s">
        <v>21</v>
      </c>
      <c r="C53" s="1188"/>
      <c r="D53" s="92"/>
      <c r="E53" s="1189" t="s">
        <v>38</v>
      </c>
      <c r="F53" s="1189"/>
      <c r="G53" s="1189"/>
      <c r="H53" s="1190"/>
      <c r="I53" s="93">
        <v>2344</v>
      </c>
      <c r="J53" s="94">
        <v>2092</v>
      </c>
      <c r="K53" s="94">
        <v>2468</v>
      </c>
      <c r="L53" s="94">
        <v>2168</v>
      </c>
      <c r="M53" s="95">
        <v>2424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85973</v>
      </c>
      <c r="E3" s="118"/>
      <c r="F3" s="119">
        <v>66496</v>
      </c>
      <c r="G3" s="120"/>
      <c r="H3" s="121"/>
    </row>
    <row r="4" spans="1:8" x14ac:dyDescent="0.15">
      <c r="A4" s="122"/>
      <c r="B4" s="123"/>
      <c r="C4" s="124"/>
      <c r="D4" s="125">
        <v>49879</v>
      </c>
      <c r="E4" s="126"/>
      <c r="F4" s="127">
        <v>36530</v>
      </c>
      <c r="G4" s="128"/>
      <c r="H4" s="129"/>
    </row>
    <row r="5" spans="1:8" x14ac:dyDescent="0.15">
      <c r="A5" s="110" t="s">
        <v>516</v>
      </c>
      <c r="B5" s="115"/>
      <c r="C5" s="116"/>
      <c r="D5" s="117">
        <v>159373</v>
      </c>
      <c r="E5" s="118"/>
      <c r="F5" s="119">
        <v>82748</v>
      </c>
      <c r="G5" s="120"/>
      <c r="H5" s="121"/>
    </row>
    <row r="6" spans="1:8" x14ac:dyDescent="0.15">
      <c r="A6" s="122"/>
      <c r="B6" s="123"/>
      <c r="C6" s="124"/>
      <c r="D6" s="125">
        <v>50309</v>
      </c>
      <c r="E6" s="126"/>
      <c r="F6" s="127">
        <v>44732</v>
      </c>
      <c r="G6" s="128"/>
      <c r="H6" s="129"/>
    </row>
    <row r="7" spans="1:8" x14ac:dyDescent="0.15">
      <c r="A7" s="110" t="s">
        <v>517</v>
      </c>
      <c r="B7" s="115"/>
      <c r="C7" s="116"/>
      <c r="D7" s="117">
        <v>282131</v>
      </c>
      <c r="E7" s="118"/>
      <c r="F7" s="119">
        <v>91837</v>
      </c>
      <c r="G7" s="120"/>
      <c r="H7" s="121"/>
    </row>
    <row r="8" spans="1:8" x14ac:dyDescent="0.15">
      <c r="A8" s="122"/>
      <c r="B8" s="123"/>
      <c r="C8" s="124"/>
      <c r="D8" s="125">
        <v>144806</v>
      </c>
      <c r="E8" s="126"/>
      <c r="F8" s="127">
        <v>54439</v>
      </c>
      <c r="G8" s="128"/>
      <c r="H8" s="129"/>
    </row>
    <row r="9" spans="1:8" x14ac:dyDescent="0.15">
      <c r="A9" s="110" t="s">
        <v>518</v>
      </c>
      <c r="B9" s="115"/>
      <c r="C9" s="116"/>
      <c r="D9" s="117">
        <v>182791</v>
      </c>
      <c r="E9" s="118"/>
      <c r="F9" s="119">
        <v>75972</v>
      </c>
      <c r="G9" s="120"/>
      <c r="H9" s="121"/>
    </row>
    <row r="10" spans="1:8" x14ac:dyDescent="0.15">
      <c r="A10" s="122"/>
      <c r="B10" s="123"/>
      <c r="C10" s="124"/>
      <c r="D10" s="125">
        <v>47415</v>
      </c>
      <c r="E10" s="126"/>
      <c r="F10" s="127">
        <v>40712</v>
      </c>
      <c r="G10" s="128"/>
      <c r="H10" s="129"/>
    </row>
    <row r="11" spans="1:8" x14ac:dyDescent="0.15">
      <c r="A11" s="110" t="s">
        <v>519</v>
      </c>
      <c r="B11" s="115"/>
      <c r="C11" s="116"/>
      <c r="D11" s="117">
        <v>116335</v>
      </c>
      <c r="E11" s="118"/>
      <c r="F11" s="119">
        <v>79466</v>
      </c>
      <c r="G11" s="120"/>
      <c r="H11" s="121"/>
    </row>
    <row r="12" spans="1:8" x14ac:dyDescent="0.15">
      <c r="A12" s="122"/>
      <c r="B12" s="123"/>
      <c r="C12" s="130"/>
      <c r="D12" s="125">
        <v>64669</v>
      </c>
      <c r="E12" s="126"/>
      <c r="F12" s="127">
        <v>44645</v>
      </c>
      <c r="G12" s="128"/>
      <c r="H12" s="129"/>
    </row>
    <row r="13" spans="1:8" x14ac:dyDescent="0.15">
      <c r="A13" s="110"/>
      <c r="B13" s="115"/>
      <c r="C13" s="131"/>
      <c r="D13" s="132">
        <v>165321</v>
      </c>
      <c r="E13" s="133"/>
      <c r="F13" s="134">
        <v>79304</v>
      </c>
      <c r="G13" s="135"/>
      <c r="H13" s="121"/>
    </row>
    <row r="14" spans="1:8" x14ac:dyDescent="0.15">
      <c r="A14" s="122"/>
      <c r="B14" s="123"/>
      <c r="C14" s="124"/>
      <c r="D14" s="125">
        <v>71416</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2.09</v>
      </c>
      <c r="C19" s="136">
        <f>ROUND(VALUE(SUBSTITUTE(実質収支比率等に係る経年分析!G$48,"▲","-")),2)</f>
        <v>2.98</v>
      </c>
      <c r="D19" s="136">
        <f>ROUND(VALUE(SUBSTITUTE(実質収支比率等に係る経年分析!H$48,"▲","-")),2)</f>
        <v>6.03</v>
      </c>
      <c r="E19" s="136">
        <f>ROUND(VALUE(SUBSTITUTE(実質収支比率等に係る経年分析!I$48,"▲","-")),2)</f>
        <v>6.68</v>
      </c>
      <c r="F19" s="136">
        <f>ROUND(VALUE(SUBSTITUTE(実質収支比率等に係る経年分析!J$48,"▲","-")),2)</f>
        <v>5.05</v>
      </c>
    </row>
    <row r="20" spans="1:11" x14ac:dyDescent="0.15">
      <c r="A20" s="136" t="s">
        <v>43</v>
      </c>
      <c r="B20" s="136">
        <f>ROUND(VALUE(SUBSTITUTE(実質収支比率等に係る経年分析!F$47,"▲","-")),2)</f>
        <v>11.37</v>
      </c>
      <c r="C20" s="136">
        <f>ROUND(VALUE(SUBSTITUTE(実質収支比率等に係る経年分析!G$47,"▲","-")),2)</f>
        <v>12.09</v>
      </c>
      <c r="D20" s="136">
        <f>ROUND(VALUE(SUBSTITUTE(実質収支比率等に係る経年分析!H$47,"▲","-")),2)</f>
        <v>12.35</v>
      </c>
      <c r="E20" s="136">
        <f>ROUND(VALUE(SUBSTITUTE(実質収支比率等に係る経年分析!I$47,"▲","-")),2)</f>
        <v>12.28</v>
      </c>
      <c r="F20" s="136">
        <f>ROUND(VALUE(SUBSTITUTE(実質収支比率等に係る経年分析!J$47,"▲","-")),2)</f>
        <v>12.43</v>
      </c>
    </row>
    <row r="21" spans="1:11" x14ac:dyDescent="0.15">
      <c r="A21" s="136" t="s">
        <v>44</v>
      </c>
      <c r="B21" s="136">
        <f>IF(ISNUMBER(VALUE(SUBSTITUTE(実質収支比率等に係る経年分析!F$49,"▲","-"))),ROUND(VALUE(SUBSTITUTE(実質収支比率等に係る経年分析!F$49,"▲","-")),2),NA())</f>
        <v>-1.99</v>
      </c>
      <c r="C21" s="136">
        <f>IF(ISNUMBER(VALUE(SUBSTITUTE(実質収支比率等に係る経年分析!G$49,"▲","-"))),ROUND(VALUE(SUBSTITUTE(実質収支比率等に係る経年分析!G$49,"▲","-")),2),NA())</f>
        <v>1.6</v>
      </c>
      <c r="D21" s="136">
        <f>IF(ISNUMBER(VALUE(SUBSTITUTE(実質収支比率等に係る経年分析!H$49,"▲","-"))),ROUND(VALUE(SUBSTITUTE(実質収支比率等に係る経年分析!H$49,"▲","-")),2),NA())</f>
        <v>3</v>
      </c>
      <c r="E21" s="136">
        <f>IF(ISNUMBER(VALUE(SUBSTITUTE(実質収支比率等に係る経年分析!I$49,"▲","-"))),ROUND(VALUE(SUBSTITUTE(実質収支比率等に係る経年分析!I$49,"▲","-")),2),NA())</f>
        <v>0.69</v>
      </c>
      <c r="F21" s="136">
        <f>IF(ISNUMBER(VALUE(SUBSTITUTE(実質収支比率等に係る経年分析!J$49,"▲","-"))),ROUND(VALUE(SUBSTITUTE(実質収支比率等に係る経年分析!J$49,"▲","-")),2),NA())</f>
        <v>-1.71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0.41</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1.1399999999999999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2.62</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6.02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6.67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5.04</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5.49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5.89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6.41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7.07</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7.71</v>
      </c>
    </row>
    <row r="36" spans="1:16" x14ac:dyDescent="0.15">
      <c r="A36" s="137" t="str">
        <f>IF(連結実質赤字比率に係る赤字・黒字の構成分析!C$34="",NA(),連結実質赤字比率に係る赤字・黒字の構成分析!C$34)</f>
        <v>ラベンダーハイツ事業特別会計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0.39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0.11</v>
      </c>
      <c r="H36" s="137">
        <f>IF(ROUND(VALUE(SUBSTITUTE(連結実質赤字比率に係る赤字・黒字の構成分析!I$34,"▲", "-")), 2) &lt; 0, ABS(ROUND(VALUE(SUBSTITUTE(連結実質赤字比率に係る赤字・黒字の構成分析!I$34,"▲", "-")), 2)), NA())</f>
        <v>0.44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0.56000000000000005</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701</v>
      </c>
      <c r="E42" s="138"/>
      <c r="F42" s="138"/>
      <c r="G42" s="138">
        <f>'実質公債費比率（分子）の構造'!L$52</f>
        <v>689</v>
      </c>
      <c r="H42" s="138"/>
      <c r="I42" s="138"/>
      <c r="J42" s="138">
        <f>'実質公債費比率（分子）の構造'!M$52</f>
        <v>705</v>
      </c>
      <c r="K42" s="138"/>
      <c r="L42" s="138"/>
      <c r="M42" s="138">
        <f>'実質公債費比率（分子）の構造'!N$52</f>
        <v>690</v>
      </c>
      <c r="N42" s="138"/>
      <c r="O42" s="138"/>
      <c r="P42" s="138">
        <f>'実質公債費比率（分子）の構造'!O$52</f>
        <v>701</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131</v>
      </c>
      <c r="C44" s="138"/>
      <c r="D44" s="138"/>
      <c r="E44" s="138">
        <f>'実質公債費比率（分子）の構造'!L$50</f>
        <v>168</v>
      </c>
      <c r="F44" s="138"/>
      <c r="G44" s="138"/>
      <c r="H44" s="138">
        <f>'実質公債費比率（分子）の構造'!M$50</f>
        <v>125</v>
      </c>
      <c r="I44" s="138"/>
      <c r="J44" s="138"/>
      <c r="K44" s="138">
        <f>'実質公債費比率（分子）の構造'!N$50</f>
        <v>124</v>
      </c>
      <c r="L44" s="138"/>
      <c r="M44" s="138"/>
      <c r="N44" s="138">
        <f>'実質公債費比率（分子）の構造'!O$50</f>
        <v>122</v>
      </c>
      <c r="O44" s="138"/>
      <c r="P44" s="138"/>
    </row>
    <row r="45" spans="1:16" x14ac:dyDescent="0.15">
      <c r="A45" s="138" t="s">
        <v>54</v>
      </c>
      <c r="B45" s="138">
        <f>'実質公債費比率（分子）の構造'!K$49</f>
        <v>64</v>
      </c>
      <c r="C45" s="138"/>
      <c r="D45" s="138"/>
      <c r="E45" s="138">
        <f>'実質公債費比率（分子）の構造'!L$49</f>
        <v>63</v>
      </c>
      <c r="F45" s="138"/>
      <c r="G45" s="138"/>
      <c r="H45" s="138">
        <f>'実質公債費比率（分子）の構造'!M$49</f>
        <v>57</v>
      </c>
      <c r="I45" s="138"/>
      <c r="J45" s="138"/>
      <c r="K45" s="138">
        <f>'実質公債費比率（分子）の構造'!N$49</f>
        <v>54</v>
      </c>
      <c r="L45" s="138"/>
      <c r="M45" s="138"/>
      <c r="N45" s="138">
        <f>'実質公債費比率（分子）の構造'!O$49</f>
        <v>48</v>
      </c>
      <c r="O45" s="138"/>
      <c r="P45" s="138"/>
    </row>
    <row r="46" spans="1:16" x14ac:dyDescent="0.15">
      <c r="A46" s="138" t="s">
        <v>55</v>
      </c>
      <c r="B46" s="138">
        <f>'実質公債費比率（分子）の構造'!K$48</f>
        <v>151</v>
      </c>
      <c r="C46" s="138"/>
      <c r="D46" s="138"/>
      <c r="E46" s="138">
        <f>'実質公債費比率（分子）の構造'!L$48</f>
        <v>161</v>
      </c>
      <c r="F46" s="138"/>
      <c r="G46" s="138"/>
      <c r="H46" s="138">
        <f>'実質公債費比率（分子）の構造'!M$48</f>
        <v>169</v>
      </c>
      <c r="I46" s="138"/>
      <c r="J46" s="138"/>
      <c r="K46" s="138">
        <f>'実質公債費比率（分子）の構造'!N$48</f>
        <v>163</v>
      </c>
      <c r="L46" s="138"/>
      <c r="M46" s="138"/>
      <c r="N46" s="138">
        <f>'実質公債費比率（分子）の構造'!O$48</f>
        <v>169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932</v>
      </c>
      <c r="C49" s="138"/>
      <c r="D49" s="138"/>
      <c r="E49" s="138">
        <f>'実質公債費比率（分子）の構造'!L$45</f>
        <v>894</v>
      </c>
      <c r="F49" s="138"/>
      <c r="G49" s="138"/>
      <c r="H49" s="138">
        <f>'実質公債費比率（分子）の構造'!M$45</f>
        <v>755</v>
      </c>
      <c r="I49" s="138"/>
      <c r="J49" s="138"/>
      <c r="K49" s="138">
        <f>'実質公債費比率（分子）の構造'!N$45</f>
        <v>751</v>
      </c>
      <c r="L49" s="138"/>
      <c r="M49" s="138"/>
      <c r="N49" s="138">
        <f>'実質公債費比率（分子）の構造'!O$45</f>
        <v>738</v>
      </c>
      <c r="O49" s="138"/>
      <c r="P49" s="138"/>
    </row>
    <row r="50" spans="1:16" x14ac:dyDescent="0.15">
      <c r="A50" s="138" t="s">
        <v>59</v>
      </c>
      <c r="B50" s="138" t="e">
        <f>NA()</f>
        <v>#N/A</v>
      </c>
      <c r="C50" s="138">
        <f>IF(ISNUMBER('実質公債費比率（分子）の構造'!K$53),'実質公債費比率（分子）の構造'!K$53,NA())</f>
        <v>577</v>
      </c>
      <c r="D50" s="138" t="e">
        <f>NA()</f>
        <v>#N/A</v>
      </c>
      <c r="E50" s="138" t="e">
        <f>NA()</f>
        <v>#N/A</v>
      </c>
      <c r="F50" s="138">
        <f>IF(ISNUMBER('実質公債費比率（分子）の構造'!L$53),'実質公債費比率（分子）の構造'!L$53,NA())</f>
        <v>597</v>
      </c>
      <c r="G50" s="138" t="e">
        <f>NA()</f>
        <v>#N/A</v>
      </c>
      <c r="H50" s="138" t="e">
        <f>NA()</f>
        <v>#N/A</v>
      </c>
      <c r="I50" s="138">
        <f>IF(ISNUMBER('実質公債費比率（分子）の構造'!M$53),'実質公債費比率（分子）の構造'!M$53,NA())</f>
        <v>401</v>
      </c>
      <c r="J50" s="138" t="e">
        <f>NA()</f>
        <v>#N/A</v>
      </c>
      <c r="K50" s="138" t="e">
        <f>NA()</f>
        <v>#N/A</v>
      </c>
      <c r="L50" s="138">
        <f>IF(ISNUMBER('実質公債費比率（分子）の構造'!N$53),'実質公債費比率（分子）の構造'!N$53,NA())</f>
        <v>402</v>
      </c>
      <c r="M50" s="138" t="e">
        <f>NA()</f>
        <v>#N/A</v>
      </c>
      <c r="N50" s="138" t="e">
        <f>NA()</f>
        <v>#N/A</v>
      </c>
      <c r="O50" s="138">
        <f>IF(ISNUMBER('実質公債費比率（分子）の構造'!O$53),'実質公債費比率（分子）の構造'!O$53,NA())</f>
        <v>376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6373</v>
      </c>
      <c r="E56" s="137"/>
      <c r="F56" s="137"/>
      <c r="G56" s="137">
        <f>'将来負担比率（分子）の構造'!J$52</f>
        <v>6348</v>
      </c>
      <c r="H56" s="137"/>
      <c r="I56" s="137"/>
      <c r="J56" s="137">
        <f>'将来負担比率（分子）の構造'!K$52</f>
        <v>6551</v>
      </c>
      <c r="K56" s="137"/>
      <c r="L56" s="137"/>
      <c r="M56" s="137">
        <f>'将来負担比率（分子）の構造'!L$52</f>
        <v>6493</v>
      </c>
      <c r="N56" s="137"/>
      <c r="O56" s="137"/>
      <c r="P56" s="137">
        <f>'将来負担比率（分子）の構造'!M$52</f>
        <v>6240</v>
      </c>
    </row>
    <row r="57" spans="1:16" x14ac:dyDescent="0.15">
      <c r="A57" s="137" t="s">
        <v>36</v>
      </c>
      <c r="B57" s="137"/>
      <c r="C57" s="137"/>
      <c r="D57" s="137">
        <f>'将来負担比率（分子）の構造'!I$51</f>
        <v>756</v>
      </c>
      <c r="E57" s="137"/>
      <c r="F57" s="137"/>
      <c r="G57" s="137">
        <f>'将来負担比率（分子）の構造'!J$51</f>
        <v>733</v>
      </c>
      <c r="H57" s="137"/>
      <c r="I57" s="137"/>
      <c r="J57" s="137">
        <f>'将来負担比率（分子）の構造'!K$51</f>
        <v>736</v>
      </c>
      <c r="K57" s="137"/>
      <c r="L57" s="137"/>
      <c r="M57" s="137">
        <f>'将来負担比率（分子）の構造'!L$51</f>
        <v>874</v>
      </c>
      <c r="N57" s="137"/>
      <c r="O57" s="137"/>
      <c r="P57" s="137">
        <f>'将来負担比率（分子）の構造'!M$51</f>
        <v>838</v>
      </c>
    </row>
    <row r="58" spans="1:16" x14ac:dyDescent="0.15">
      <c r="A58" s="137" t="s">
        <v>35</v>
      </c>
      <c r="B58" s="137"/>
      <c r="C58" s="137"/>
      <c r="D58" s="137">
        <f>'将来負担比率（分子）の構造'!I$50</f>
        <v>2318</v>
      </c>
      <c r="E58" s="137"/>
      <c r="F58" s="137"/>
      <c r="G58" s="137">
        <f>'将来負担比率（分子）の構造'!J$50</f>
        <v>2291</v>
      </c>
      <c r="H58" s="137"/>
      <c r="I58" s="137"/>
      <c r="J58" s="137">
        <f>'将来負担比率（分子）の構造'!K$50</f>
        <v>2242</v>
      </c>
      <c r="K58" s="137"/>
      <c r="L58" s="137"/>
      <c r="M58" s="137">
        <f>'将来負担比率（分子）の構造'!L$50</f>
        <v>2325</v>
      </c>
      <c r="N58" s="137"/>
      <c r="O58" s="137"/>
      <c r="P58" s="137">
        <f>'将来負担比率（分子）の構造'!M$50</f>
        <v>2354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1336</v>
      </c>
      <c r="C62" s="137"/>
      <c r="D62" s="137"/>
      <c r="E62" s="137">
        <f>'将来負担比率（分子）の構造'!J$45</f>
        <v>1246</v>
      </c>
      <c r="F62" s="137"/>
      <c r="G62" s="137"/>
      <c r="H62" s="137">
        <f>'将来負担比率（分子）の構造'!K$45</f>
        <v>1129</v>
      </c>
      <c r="I62" s="137"/>
      <c r="J62" s="137"/>
      <c r="K62" s="137">
        <f>'将来負担比率（分子）の構造'!L$45</f>
        <v>1060</v>
      </c>
      <c r="L62" s="137"/>
      <c r="M62" s="137"/>
      <c r="N62" s="137">
        <f>'将来負担比率（分子）の構造'!M$45</f>
        <v>1070</v>
      </c>
      <c r="O62" s="137"/>
      <c r="P62" s="137"/>
    </row>
    <row r="63" spans="1:16" x14ac:dyDescent="0.15">
      <c r="A63" s="137" t="s">
        <v>28</v>
      </c>
      <c r="B63" s="137">
        <f>'将来負担比率（分子）の構造'!I$44</f>
        <v>243</v>
      </c>
      <c r="C63" s="137"/>
      <c r="D63" s="137"/>
      <c r="E63" s="137">
        <f>'将来負担比率（分子）の構造'!J$44</f>
        <v>187</v>
      </c>
      <c r="F63" s="137"/>
      <c r="G63" s="137"/>
      <c r="H63" s="137">
        <f>'将来負担比率（分子）の構造'!K$44</f>
        <v>200</v>
      </c>
      <c r="I63" s="137"/>
      <c r="J63" s="137"/>
      <c r="K63" s="137">
        <f>'将来負担比率（分子）の構造'!L$44</f>
        <v>150</v>
      </c>
      <c r="L63" s="137"/>
      <c r="M63" s="137"/>
      <c r="N63" s="137">
        <f>'将来負担比率（分子）の構造'!M$44</f>
        <v>109</v>
      </c>
      <c r="O63" s="137"/>
      <c r="P63" s="137"/>
    </row>
    <row r="64" spans="1:16" x14ac:dyDescent="0.15">
      <c r="A64" s="137" t="s">
        <v>27</v>
      </c>
      <c r="B64" s="137">
        <f>'将来負担比率（分子）の構造'!I$43</f>
        <v>2353</v>
      </c>
      <c r="C64" s="137"/>
      <c r="D64" s="137"/>
      <c r="E64" s="137">
        <f>'将来負担比率（分子）の構造'!J$43</f>
        <v>2345</v>
      </c>
      <c r="F64" s="137"/>
      <c r="G64" s="137"/>
      <c r="H64" s="137">
        <f>'将来負担比率（分子）の構造'!K$43</f>
        <v>2350</v>
      </c>
      <c r="I64" s="137"/>
      <c r="J64" s="137"/>
      <c r="K64" s="137">
        <f>'将来負担比率（分子）の構造'!L$43</f>
        <v>2237</v>
      </c>
      <c r="L64" s="137"/>
      <c r="M64" s="137"/>
      <c r="N64" s="137">
        <f>'将来負担比率（分子）の構造'!M$43</f>
        <v>2151</v>
      </c>
      <c r="O64" s="137"/>
      <c r="P64" s="137"/>
    </row>
    <row r="65" spans="1:16" x14ac:dyDescent="0.15">
      <c r="A65" s="137" t="s">
        <v>26</v>
      </c>
      <c r="B65" s="137">
        <f>'将来負担比率（分子）の構造'!I$42</f>
        <v>659</v>
      </c>
      <c r="C65" s="137"/>
      <c r="D65" s="137"/>
      <c r="E65" s="137">
        <f>'将来負担比率（分子）の構造'!J$42</f>
        <v>491</v>
      </c>
      <c r="F65" s="137"/>
      <c r="G65" s="137"/>
      <c r="H65" s="137">
        <f>'将来負担比率（分子）の構造'!K$42</f>
        <v>365</v>
      </c>
      <c r="I65" s="137"/>
      <c r="J65" s="137"/>
      <c r="K65" s="137">
        <f>'将来負担比率（分子）の構造'!L$42</f>
        <v>241</v>
      </c>
      <c r="L65" s="137"/>
      <c r="M65" s="137"/>
      <c r="N65" s="137">
        <f>'将来負担比率（分子）の構造'!M$42</f>
        <v>119</v>
      </c>
      <c r="O65" s="137"/>
      <c r="P65" s="137"/>
    </row>
    <row r="66" spans="1:16" x14ac:dyDescent="0.15">
      <c r="A66" s="137" t="s">
        <v>25</v>
      </c>
      <c r="B66" s="137">
        <f>'将来負担比率（分子）の構造'!I$41</f>
        <v>7200</v>
      </c>
      <c r="C66" s="137"/>
      <c r="D66" s="137"/>
      <c r="E66" s="137">
        <f>'将来負担比率（分子）の構造'!J$41</f>
        <v>7194</v>
      </c>
      <c r="F66" s="137"/>
      <c r="G66" s="137"/>
      <c r="H66" s="137">
        <f>'将来負担比率（分子）の構造'!K$41</f>
        <v>7952</v>
      </c>
      <c r="I66" s="137"/>
      <c r="J66" s="137"/>
      <c r="K66" s="137">
        <f>'将来負担比率（分子）の構造'!L$41</f>
        <v>8172</v>
      </c>
      <c r="L66" s="137"/>
      <c r="M66" s="137"/>
      <c r="N66" s="137">
        <f>'将来負担比率（分子）の構造'!M$41</f>
        <v>8407</v>
      </c>
      <c r="O66" s="137"/>
      <c r="P66" s="137"/>
    </row>
    <row r="67" spans="1:16" x14ac:dyDescent="0.15">
      <c r="A67" s="137" t="s">
        <v>63</v>
      </c>
      <c r="B67" s="137" t="e">
        <f>NA()</f>
        <v>#N/A</v>
      </c>
      <c r="C67" s="137">
        <f>IF(ISNUMBER('将来負担比率（分子）の構造'!I$53), IF('将来負担比率（分子）の構造'!I$53 &lt; 0, 0, '将来負担比率（分子）の構造'!I$53), NA())</f>
        <v>2344</v>
      </c>
      <c r="D67" s="137" t="e">
        <f>NA()</f>
        <v>#N/A</v>
      </c>
      <c r="E67" s="137" t="e">
        <f>NA()</f>
        <v>#N/A</v>
      </c>
      <c r="F67" s="137">
        <f>IF(ISNUMBER('将来負担比率（分子）の構造'!J$53), IF('将来負担比率（分子）の構造'!J$53 &lt; 0, 0, '将来負担比率（分子）の構造'!J$53), NA())</f>
        <v>2092</v>
      </c>
      <c r="G67" s="137" t="e">
        <f>NA()</f>
        <v>#N/A</v>
      </c>
      <c r="H67" s="137" t="e">
        <f>NA()</f>
        <v>#N/A</v>
      </c>
      <c r="I67" s="137">
        <f>IF(ISNUMBER('将来負担比率（分子）の構造'!K$53), IF('将来負担比率（分子）の構造'!K$53 &lt; 0, 0, '将来負担比率（分子）の構造'!K$53), NA())</f>
        <v>2468</v>
      </c>
      <c r="J67" s="137" t="e">
        <f>NA()</f>
        <v>#N/A</v>
      </c>
      <c r="K67" s="137" t="e">
        <f>NA()</f>
        <v>#N/A</v>
      </c>
      <c r="L67" s="137">
        <f>IF(ISNUMBER('将来負担比率（分子）の構造'!L$53), IF('将来負担比率（分子）の構造'!L$53 &lt; 0, 0, '将来負担比率（分子）の構造'!L$53), NA())</f>
        <v>2168</v>
      </c>
      <c r="M67" s="137" t="e">
        <f>NA()</f>
        <v>#N/A</v>
      </c>
      <c r="N67" s="137" t="e">
        <f>NA()</f>
        <v>#N/A</v>
      </c>
      <c r="O67" s="137">
        <f>IF(ISNUMBER('将来負担比率（分子）の構造'!M$53), IF('将来負担比率（分子）の構造'!M$53 &lt; 0, 0, '将来負担比率（分子）の構造'!M$53), NA())</f>
        <v>2424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208</v>
      </c>
      <c r="C5" s="582"/>
      <c r="D5" s="582"/>
      <c r="E5" s="582"/>
      <c r="F5" s="582"/>
      <c r="G5" s="582"/>
      <c r="H5" s="582"/>
      <c r="I5" s="582"/>
      <c r="J5" s="582"/>
      <c r="K5" s="582"/>
      <c r="L5" s="582"/>
      <c r="M5" s="582"/>
      <c r="N5" s="582"/>
      <c r="O5" s="582"/>
      <c r="P5" s="582"/>
      <c r="Q5" s="583"/>
      <c r="R5" s="584">
        <v>1029352</v>
      </c>
      <c r="S5" s="585"/>
      <c r="T5" s="585"/>
      <c r="U5" s="585"/>
      <c r="V5" s="585"/>
      <c r="W5" s="585"/>
      <c r="X5" s="585"/>
      <c r="Y5" s="586"/>
      <c r="Z5" s="587">
        <v>13.3</v>
      </c>
      <c r="AA5" s="587"/>
      <c r="AB5" s="587"/>
      <c r="AC5" s="587"/>
      <c r="AD5" s="588">
        <v>1029352</v>
      </c>
      <c r="AE5" s="588"/>
      <c r="AF5" s="588"/>
      <c r="AG5" s="588"/>
      <c r="AH5" s="588"/>
      <c r="AI5" s="588"/>
      <c r="AJ5" s="588"/>
      <c r="AK5" s="588"/>
      <c r="AL5" s="589">
        <v>24.8</v>
      </c>
      <c r="AM5" s="590"/>
      <c r="AN5" s="590"/>
      <c r="AO5" s="591"/>
      <c r="AP5" s="581" t="s">
        <v>209</v>
      </c>
      <c r="AQ5" s="582"/>
      <c r="AR5" s="582"/>
      <c r="AS5" s="582"/>
      <c r="AT5" s="582"/>
      <c r="AU5" s="582"/>
      <c r="AV5" s="582"/>
      <c r="AW5" s="582"/>
      <c r="AX5" s="582"/>
      <c r="AY5" s="582"/>
      <c r="AZ5" s="582"/>
      <c r="BA5" s="582"/>
      <c r="BB5" s="582"/>
      <c r="BC5" s="582"/>
      <c r="BD5" s="582"/>
      <c r="BE5" s="582"/>
      <c r="BF5" s="583"/>
      <c r="BG5" s="595">
        <v>1021268</v>
      </c>
      <c r="BH5" s="596"/>
      <c r="BI5" s="596"/>
      <c r="BJ5" s="596"/>
      <c r="BK5" s="596"/>
      <c r="BL5" s="596"/>
      <c r="BM5" s="596"/>
      <c r="BN5" s="597"/>
      <c r="BO5" s="598">
        <v>99.2</v>
      </c>
      <c r="BP5" s="598"/>
      <c r="BQ5" s="598"/>
      <c r="BR5" s="598"/>
      <c r="BS5" s="599">
        <v>9004</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x14ac:dyDescent="0.15">
      <c r="B6" s="592" t="s">
        <v>213</v>
      </c>
      <c r="C6" s="593"/>
      <c r="D6" s="593"/>
      <c r="E6" s="593"/>
      <c r="F6" s="593"/>
      <c r="G6" s="593"/>
      <c r="H6" s="593"/>
      <c r="I6" s="593"/>
      <c r="J6" s="593"/>
      <c r="K6" s="593"/>
      <c r="L6" s="593"/>
      <c r="M6" s="593"/>
      <c r="N6" s="593"/>
      <c r="O6" s="593"/>
      <c r="P6" s="593"/>
      <c r="Q6" s="594"/>
      <c r="R6" s="595">
        <v>121686</v>
      </c>
      <c r="S6" s="596"/>
      <c r="T6" s="596"/>
      <c r="U6" s="596"/>
      <c r="V6" s="596"/>
      <c r="W6" s="596"/>
      <c r="X6" s="596"/>
      <c r="Y6" s="597"/>
      <c r="Z6" s="598">
        <v>1.6</v>
      </c>
      <c r="AA6" s="598"/>
      <c r="AB6" s="598"/>
      <c r="AC6" s="598"/>
      <c r="AD6" s="599">
        <v>121686</v>
      </c>
      <c r="AE6" s="599"/>
      <c r="AF6" s="599"/>
      <c r="AG6" s="599"/>
      <c r="AH6" s="599"/>
      <c r="AI6" s="599"/>
      <c r="AJ6" s="599"/>
      <c r="AK6" s="599"/>
      <c r="AL6" s="600">
        <v>2.9</v>
      </c>
      <c r="AM6" s="601"/>
      <c r="AN6" s="601"/>
      <c r="AO6" s="602"/>
      <c r="AP6" s="592" t="s">
        <v>214</v>
      </c>
      <c r="AQ6" s="593"/>
      <c r="AR6" s="593"/>
      <c r="AS6" s="593"/>
      <c r="AT6" s="593"/>
      <c r="AU6" s="593"/>
      <c r="AV6" s="593"/>
      <c r="AW6" s="593"/>
      <c r="AX6" s="593"/>
      <c r="AY6" s="593"/>
      <c r="AZ6" s="593"/>
      <c r="BA6" s="593"/>
      <c r="BB6" s="593"/>
      <c r="BC6" s="593"/>
      <c r="BD6" s="593"/>
      <c r="BE6" s="593"/>
      <c r="BF6" s="594"/>
      <c r="BG6" s="595">
        <v>1021268</v>
      </c>
      <c r="BH6" s="596"/>
      <c r="BI6" s="596"/>
      <c r="BJ6" s="596"/>
      <c r="BK6" s="596"/>
      <c r="BL6" s="596"/>
      <c r="BM6" s="596"/>
      <c r="BN6" s="597"/>
      <c r="BO6" s="598">
        <v>99.2</v>
      </c>
      <c r="BP6" s="598"/>
      <c r="BQ6" s="598"/>
      <c r="BR6" s="598"/>
      <c r="BS6" s="599">
        <v>9004</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83637</v>
      </c>
      <c r="CS6" s="596"/>
      <c r="CT6" s="596"/>
      <c r="CU6" s="596"/>
      <c r="CV6" s="596"/>
      <c r="CW6" s="596"/>
      <c r="CX6" s="596"/>
      <c r="CY6" s="597"/>
      <c r="CZ6" s="598">
        <v>1.1000000000000001</v>
      </c>
      <c r="DA6" s="598"/>
      <c r="DB6" s="598"/>
      <c r="DC6" s="598"/>
      <c r="DD6" s="604" t="s">
        <v>216</v>
      </c>
      <c r="DE6" s="596"/>
      <c r="DF6" s="596"/>
      <c r="DG6" s="596"/>
      <c r="DH6" s="596"/>
      <c r="DI6" s="596"/>
      <c r="DJ6" s="596"/>
      <c r="DK6" s="596"/>
      <c r="DL6" s="596"/>
      <c r="DM6" s="596"/>
      <c r="DN6" s="596"/>
      <c r="DO6" s="596"/>
      <c r="DP6" s="597"/>
      <c r="DQ6" s="604">
        <v>83637</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1210</v>
      </c>
      <c r="S7" s="596"/>
      <c r="T7" s="596"/>
      <c r="U7" s="596"/>
      <c r="V7" s="596"/>
      <c r="W7" s="596"/>
      <c r="X7" s="596"/>
      <c r="Y7" s="597"/>
      <c r="Z7" s="598">
        <v>0</v>
      </c>
      <c r="AA7" s="598"/>
      <c r="AB7" s="598"/>
      <c r="AC7" s="598"/>
      <c r="AD7" s="599">
        <v>1210</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530218</v>
      </c>
      <c r="BH7" s="596"/>
      <c r="BI7" s="596"/>
      <c r="BJ7" s="596"/>
      <c r="BK7" s="596"/>
      <c r="BL7" s="596"/>
      <c r="BM7" s="596"/>
      <c r="BN7" s="597"/>
      <c r="BO7" s="598">
        <v>51.5</v>
      </c>
      <c r="BP7" s="598"/>
      <c r="BQ7" s="598"/>
      <c r="BR7" s="598"/>
      <c r="BS7" s="599">
        <v>9004</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865798</v>
      </c>
      <c r="CS7" s="596"/>
      <c r="CT7" s="596"/>
      <c r="CU7" s="596"/>
      <c r="CV7" s="596"/>
      <c r="CW7" s="596"/>
      <c r="CX7" s="596"/>
      <c r="CY7" s="597"/>
      <c r="CZ7" s="598">
        <v>11.6</v>
      </c>
      <c r="DA7" s="598"/>
      <c r="DB7" s="598"/>
      <c r="DC7" s="598"/>
      <c r="DD7" s="604">
        <v>38561</v>
      </c>
      <c r="DE7" s="596"/>
      <c r="DF7" s="596"/>
      <c r="DG7" s="596"/>
      <c r="DH7" s="596"/>
      <c r="DI7" s="596"/>
      <c r="DJ7" s="596"/>
      <c r="DK7" s="596"/>
      <c r="DL7" s="596"/>
      <c r="DM7" s="596"/>
      <c r="DN7" s="596"/>
      <c r="DO7" s="596"/>
      <c r="DP7" s="597"/>
      <c r="DQ7" s="604">
        <v>757668</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2242</v>
      </c>
      <c r="S8" s="596"/>
      <c r="T8" s="596"/>
      <c r="U8" s="596"/>
      <c r="V8" s="596"/>
      <c r="W8" s="596"/>
      <c r="X8" s="596"/>
      <c r="Y8" s="597"/>
      <c r="Z8" s="598">
        <v>0</v>
      </c>
      <c r="AA8" s="598"/>
      <c r="AB8" s="598"/>
      <c r="AC8" s="598"/>
      <c r="AD8" s="599">
        <v>2242</v>
      </c>
      <c r="AE8" s="599"/>
      <c r="AF8" s="599"/>
      <c r="AG8" s="599"/>
      <c r="AH8" s="599"/>
      <c r="AI8" s="599"/>
      <c r="AJ8" s="599"/>
      <c r="AK8" s="599"/>
      <c r="AL8" s="600">
        <v>0.1</v>
      </c>
      <c r="AM8" s="601"/>
      <c r="AN8" s="601"/>
      <c r="AO8" s="602"/>
      <c r="AP8" s="592" t="s">
        <v>221</v>
      </c>
      <c r="AQ8" s="593"/>
      <c r="AR8" s="593"/>
      <c r="AS8" s="593"/>
      <c r="AT8" s="593"/>
      <c r="AU8" s="593"/>
      <c r="AV8" s="593"/>
      <c r="AW8" s="593"/>
      <c r="AX8" s="593"/>
      <c r="AY8" s="593"/>
      <c r="AZ8" s="593"/>
      <c r="BA8" s="593"/>
      <c r="BB8" s="593"/>
      <c r="BC8" s="593"/>
      <c r="BD8" s="593"/>
      <c r="BE8" s="593"/>
      <c r="BF8" s="594"/>
      <c r="BG8" s="595">
        <v>18394</v>
      </c>
      <c r="BH8" s="596"/>
      <c r="BI8" s="596"/>
      <c r="BJ8" s="596"/>
      <c r="BK8" s="596"/>
      <c r="BL8" s="596"/>
      <c r="BM8" s="596"/>
      <c r="BN8" s="597"/>
      <c r="BO8" s="598">
        <v>1.8</v>
      </c>
      <c r="BP8" s="598"/>
      <c r="BQ8" s="598"/>
      <c r="BR8" s="598"/>
      <c r="BS8" s="604" t="s">
        <v>222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1569047</v>
      </c>
      <c r="CS8" s="596"/>
      <c r="CT8" s="596"/>
      <c r="CU8" s="596"/>
      <c r="CV8" s="596"/>
      <c r="CW8" s="596"/>
      <c r="CX8" s="596"/>
      <c r="CY8" s="597"/>
      <c r="CZ8" s="598">
        <v>21.1</v>
      </c>
      <c r="DA8" s="598"/>
      <c r="DB8" s="598"/>
      <c r="DC8" s="598"/>
      <c r="DD8" s="604" t="s">
        <v>216</v>
      </c>
      <c r="DE8" s="596"/>
      <c r="DF8" s="596"/>
      <c r="DG8" s="596"/>
      <c r="DH8" s="596"/>
      <c r="DI8" s="596"/>
      <c r="DJ8" s="596"/>
      <c r="DK8" s="596"/>
      <c r="DL8" s="596"/>
      <c r="DM8" s="596"/>
      <c r="DN8" s="596"/>
      <c r="DO8" s="596"/>
      <c r="DP8" s="597"/>
      <c r="DQ8" s="604">
        <v>792517</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1347</v>
      </c>
      <c r="S9" s="596"/>
      <c r="T9" s="596"/>
      <c r="U9" s="596"/>
      <c r="V9" s="596"/>
      <c r="W9" s="596"/>
      <c r="X9" s="596"/>
      <c r="Y9" s="597"/>
      <c r="Z9" s="598">
        <v>0</v>
      </c>
      <c r="AA9" s="598"/>
      <c r="AB9" s="598"/>
      <c r="AC9" s="598"/>
      <c r="AD9" s="599">
        <v>1347</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444506</v>
      </c>
      <c r="BH9" s="596"/>
      <c r="BI9" s="596"/>
      <c r="BJ9" s="596"/>
      <c r="BK9" s="596"/>
      <c r="BL9" s="596"/>
      <c r="BM9" s="596"/>
      <c r="BN9" s="597"/>
      <c r="BO9" s="598">
        <v>43.2</v>
      </c>
      <c r="BP9" s="598"/>
      <c r="BQ9" s="598"/>
      <c r="BR9" s="598"/>
      <c r="BS9" s="604" t="s">
        <v>222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871775</v>
      </c>
      <c r="CS9" s="596"/>
      <c r="CT9" s="596"/>
      <c r="CU9" s="596"/>
      <c r="CV9" s="596"/>
      <c r="CW9" s="596"/>
      <c r="CX9" s="596"/>
      <c r="CY9" s="597"/>
      <c r="CZ9" s="598">
        <v>11.7</v>
      </c>
      <c r="DA9" s="598"/>
      <c r="DB9" s="598"/>
      <c r="DC9" s="598"/>
      <c r="DD9" s="604">
        <v>41318</v>
      </c>
      <c r="DE9" s="596"/>
      <c r="DF9" s="596"/>
      <c r="DG9" s="596"/>
      <c r="DH9" s="596"/>
      <c r="DI9" s="596"/>
      <c r="DJ9" s="596"/>
      <c r="DK9" s="596"/>
      <c r="DL9" s="596"/>
      <c r="DM9" s="596"/>
      <c r="DN9" s="596"/>
      <c r="DO9" s="596"/>
      <c r="DP9" s="597"/>
      <c r="DQ9" s="604">
        <v>710462</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208904</v>
      </c>
      <c r="S10" s="596"/>
      <c r="T10" s="596"/>
      <c r="U10" s="596"/>
      <c r="V10" s="596"/>
      <c r="W10" s="596"/>
      <c r="X10" s="596"/>
      <c r="Y10" s="597"/>
      <c r="Z10" s="598">
        <v>2.7</v>
      </c>
      <c r="AA10" s="598"/>
      <c r="AB10" s="598"/>
      <c r="AC10" s="598"/>
      <c r="AD10" s="599">
        <v>208904</v>
      </c>
      <c r="AE10" s="599"/>
      <c r="AF10" s="599"/>
      <c r="AG10" s="599"/>
      <c r="AH10" s="599"/>
      <c r="AI10" s="599"/>
      <c r="AJ10" s="599"/>
      <c r="AK10" s="599"/>
      <c r="AL10" s="600">
        <v>5</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21795</v>
      </c>
      <c r="BH10" s="596"/>
      <c r="BI10" s="596"/>
      <c r="BJ10" s="596"/>
      <c r="BK10" s="596"/>
      <c r="BL10" s="596"/>
      <c r="BM10" s="596"/>
      <c r="BN10" s="597"/>
      <c r="BO10" s="598">
        <v>2.1</v>
      </c>
      <c r="BP10" s="598"/>
      <c r="BQ10" s="598"/>
      <c r="BR10" s="598"/>
      <c r="BS10" s="604" t="s">
        <v>222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640</v>
      </c>
      <c r="CS10" s="596"/>
      <c r="CT10" s="596"/>
      <c r="CU10" s="596"/>
      <c r="CV10" s="596"/>
      <c r="CW10" s="596"/>
      <c r="CX10" s="596"/>
      <c r="CY10" s="597"/>
      <c r="CZ10" s="598">
        <v>0</v>
      </c>
      <c r="DA10" s="598"/>
      <c r="DB10" s="598"/>
      <c r="DC10" s="598"/>
      <c r="DD10" s="604" t="s">
        <v>222</v>
      </c>
      <c r="DE10" s="596"/>
      <c r="DF10" s="596"/>
      <c r="DG10" s="596"/>
      <c r="DH10" s="596"/>
      <c r="DI10" s="596"/>
      <c r="DJ10" s="596"/>
      <c r="DK10" s="596"/>
      <c r="DL10" s="596"/>
      <c r="DM10" s="596"/>
      <c r="DN10" s="596"/>
      <c r="DO10" s="596"/>
      <c r="DP10" s="597"/>
      <c r="DQ10" s="604">
        <v>640</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t="s">
        <v>222</v>
      </c>
      <c r="S11" s="596"/>
      <c r="T11" s="596"/>
      <c r="U11" s="596"/>
      <c r="V11" s="596"/>
      <c r="W11" s="596"/>
      <c r="X11" s="596"/>
      <c r="Y11" s="597"/>
      <c r="Z11" s="598" t="s">
        <v>222</v>
      </c>
      <c r="AA11" s="598"/>
      <c r="AB11" s="598"/>
      <c r="AC11" s="598"/>
      <c r="AD11" s="599" t="s">
        <v>222</v>
      </c>
      <c r="AE11" s="599"/>
      <c r="AF11" s="599"/>
      <c r="AG11" s="599"/>
      <c r="AH11" s="599"/>
      <c r="AI11" s="599"/>
      <c r="AJ11" s="599"/>
      <c r="AK11" s="599"/>
      <c r="AL11" s="600" t="s">
        <v>222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45523</v>
      </c>
      <c r="BH11" s="596"/>
      <c r="BI11" s="596"/>
      <c r="BJ11" s="596"/>
      <c r="BK11" s="596"/>
      <c r="BL11" s="596"/>
      <c r="BM11" s="596"/>
      <c r="BN11" s="597"/>
      <c r="BO11" s="598">
        <v>4.4000000000000004</v>
      </c>
      <c r="BP11" s="598"/>
      <c r="BQ11" s="598"/>
      <c r="BR11" s="598"/>
      <c r="BS11" s="604">
        <v>9004</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806036</v>
      </c>
      <c r="CS11" s="596"/>
      <c r="CT11" s="596"/>
      <c r="CU11" s="596"/>
      <c r="CV11" s="596"/>
      <c r="CW11" s="596"/>
      <c r="CX11" s="596"/>
      <c r="CY11" s="597"/>
      <c r="CZ11" s="598">
        <v>10.8</v>
      </c>
      <c r="DA11" s="598"/>
      <c r="DB11" s="598"/>
      <c r="DC11" s="598"/>
      <c r="DD11" s="604">
        <v>416921</v>
      </c>
      <c r="DE11" s="596"/>
      <c r="DF11" s="596"/>
      <c r="DG11" s="596"/>
      <c r="DH11" s="596"/>
      <c r="DI11" s="596"/>
      <c r="DJ11" s="596"/>
      <c r="DK11" s="596"/>
      <c r="DL11" s="596"/>
      <c r="DM11" s="596"/>
      <c r="DN11" s="596"/>
      <c r="DO11" s="596"/>
      <c r="DP11" s="597"/>
      <c r="DQ11" s="604">
        <v>310871</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222</v>
      </c>
      <c r="S12" s="596"/>
      <c r="T12" s="596"/>
      <c r="U12" s="596"/>
      <c r="V12" s="596"/>
      <c r="W12" s="596"/>
      <c r="X12" s="596"/>
      <c r="Y12" s="597"/>
      <c r="Z12" s="598" t="s">
        <v>222</v>
      </c>
      <c r="AA12" s="598"/>
      <c r="AB12" s="598"/>
      <c r="AC12" s="598"/>
      <c r="AD12" s="599" t="s">
        <v>222</v>
      </c>
      <c r="AE12" s="599"/>
      <c r="AF12" s="599"/>
      <c r="AG12" s="599"/>
      <c r="AH12" s="599"/>
      <c r="AI12" s="599"/>
      <c r="AJ12" s="599"/>
      <c r="AK12" s="599"/>
      <c r="AL12" s="600" t="s">
        <v>222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382625</v>
      </c>
      <c r="BH12" s="596"/>
      <c r="BI12" s="596"/>
      <c r="BJ12" s="596"/>
      <c r="BK12" s="596"/>
      <c r="BL12" s="596"/>
      <c r="BM12" s="596"/>
      <c r="BN12" s="597"/>
      <c r="BO12" s="598">
        <v>37.200000000000003</v>
      </c>
      <c r="BP12" s="598"/>
      <c r="BQ12" s="598"/>
      <c r="BR12" s="598"/>
      <c r="BS12" s="604" t="s">
        <v>222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221231</v>
      </c>
      <c r="CS12" s="596"/>
      <c r="CT12" s="596"/>
      <c r="CU12" s="596"/>
      <c r="CV12" s="596"/>
      <c r="CW12" s="596"/>
      <c r="CX12" s="596"/>
      <c r="CY12" s="597"/>
      <c r="CZ12" s="598">
        <v>3</v>
      </c>
      <c r="DA12" s="598"/>
      <c r="DB12" s="598"/>
      <c r="DC12" s="598"/>
      <c r="DD12" s="604">
        <v>3040</v>
      </c>
      <c r="DE12" s="596"/>
      <c r="DF12" s="596"/>
      <c r="DG12" s="596"/>
      <c r="DH12" s="596"/>
      <c r="DI12" s="596"/>
      <c r="DJ12" s="596"/>
      <c r="DK12" s="596"/>
      <c r="DL12" s="596"/>
      <c r="DM12" s="596"/>
      <c r="DN12" s="596"/>
      <c r="DO12" s="596"/>
      <c r="DP12" s="597"/>
      <c r="DQ12" s="604">
        <v>126294</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20694</v>
      </c>
      <c r="S13" s="596"/>
      <c r="T13" s="596"/>
      <c r="U13" s="596"/>
      <c r="V13" s="596"/>
      <c r="W13" s="596"/>
      <c r="X13" s="596"/>
      <c r="Y13" s="597"/>
      <c r="Z13" s="598">
        <v>0.3</v>
      </c>
      <c r="AA13" s="598"/>
      <c r="AB13" s="598"/>
      <c r="AC13" s="598"/>
      <c r="AD13" s="599">
        <v>20694</v>
      </c>
      <c r="AE13" s="599"/>
      <c r="AF13" s="599"/>
      <c r="AG13" s="599"/>
      <c r="AH13" s="599"/>
      <c r="AI13" s="599"/>
      <c r="AJ13" s="599"/>
      <c r="AK13" s="599"/>
      <c r="AL13" s="600">
        <v>0.5</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378472</v>
      </c>
      <c r="BH13" s="596"/>
      <c r="BI13" s="596"/>
      <c r="BJ13" s="596"/>
      <c r="BK13" s="596"/>
      <c r="BL13" s="596"/>
      <c r="BM13" s="596"/>
      <c r="BN13" s="597"/>
      <c r="BO13" s="598">
        <v>36.799999999999997</v>
      </c>
      <c r="BP13" s="598"/>
      <c r="BQ13" s="598"/>
      <c r="BR13" s="598"/>
      <c r="BS13" s="604" t="s">
        <v>222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794276</v>
      </c>
      <c r="CS13" s="596"/>
      <c r="CT13" s="596"/>
      <c r="CU13" s="596"/>
      <c r="CV13" s="596"/>
      <c r="CW13" s="596"/>
      <c r="CX13" s="596"/>
      <c r="CY13" s="597"/>
      <c r="CZ13" s="598">
        <v>10.7</v>
      </c>
      <c r="DA13" s="598"/>
      <c r="DB13" s="598"/>
      <c r="DC13" s="598"/>
      <c r="DD13" s="604">
        <v>402428</v>
      </c>
      <c r="DE13" s="596"/>
      <c r="DF13" s="596"/>
      <c r="DG13" s="596"/>
      <c r="DH13" s="596"/>
      <c r="DI13" s="596"/>
      <c r="DJ13" s="596"/>
      <c r="DK13" s="596"/>
      <c r="DL13" s="596"/>
      <c r="DM13" s="596"/>
      <c r="DN13" s="596"/>
      <c r="DO13" s="596"/>
      <c r="DP13" s="597"/>
      <c r="DQ13" s="604">
        <v>583173</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222</v>
      </c>
      <c r="S14" s="596"/>
      <c r="T14" s="596"/>
      <c r="U14" s="596"/>
      <c r="V14" s="596"/>
      <c r="W14" s="596"/>
      <c r="X14" s="596"/>
      <c r="Y14" s="597"/>
      <c r="Z14" s="598" t="s">
        <v>222</v>
      </c>
      <c r="AA14" s="598"/>
      <c r="AB14" s="598"/>
      <c r="AC14" s="598"/>
      <c r="AD14" s="599" t="s">
        <v>222</v>
      </c>
      <c r="AE14" s="599"/>
      <c r="AF14" s="599"/>
      <c r="AG14" s="599"/>
      <c r="AH14" s="599"/>
      <c r="AI14" s="599"/>
      <c r="AJ14" s="599"/>
      <c r="AK14" s="599"/>
      <c r="AL14" s="600" t="s">
        <v>222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25817</v>
      </c>
      <c r="BH14" s="596"/>
      <c r="BI14" s="596"/>
      <c r="BJ14" s="596"/>
      <c r="BK14" s="596"/>
      <c r="BL14" s="596"/>
      <c r="BM14" s="596"/>
      <c r="BN14" s="597"/>
      <c r="BO14" s="598">
        <v>2.5</v>
      </c>
      <c r="BP14" s="598"/>
      <c r="BQ14" s="598"/>
      <c r="BR14" s="598"/>
      <c r="BS14" s="604" t="s">
        <v>222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254678</v>
      </c>
      <c r="CS14" s="596"/>
      <c r="CT14" s="596"/>
      <c r="CU14" s="596"/>
      <c r="CV14" s="596"/>
      <c r="CW14" s="596"/>
      <c r="CX14" s="596"/>
      <c r="CY14" s="597"/>
      <c r="CZ14" s="598">
        <v>3.4</v>
      </c>
      <c r="DA14" s="598"/>
      <c r="DB14" s="598"/>
      <c r="DC14" s="598"/>
      <c r="DD14" s="604" t="s">
        <v>222</v>
      </c>
      <c r="DE14" s="596"/>
      <c r="DF14" s="596"/>
      <c r="DG14" s="596"/>
      <c r="DH14" s="596"/>
      <c r="DI14" s="596"/>
      <c r="DJ14" s="596"/>
      <c r="DK14" s="596"/>
      <c r="DL14" s="596"/>
      <c r="DM14" s="596"/>
      <c r="DN14" s="596"/>
      <c r="DO14" s="596"/>
      <c r="DP14" s="597"/>
      <c r="DQ14" s="604">
        <v>254678</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4709</v>
      </c>
      <c r="S15" s="596"/>
      <c r="T15" s="596"/>
      <c r="U15" s="596"/>
      <c r="V15" s="596"/>
      <c r="W15" s="596"/>
      <c r="X15" s="596"/>
      <c r="Y15" s="597"/>
      <c r="Z15" s="598">
        <v>0.1</v>
      </c>
      <c r="AA15" s="598"/>
      <c r="AB15" s="598"/>
      <c r="AC15" s="598"/>
      <c r="AD15" s="599">
        <v>4709</v>
      </c>
      <c r="AE15" s="599"/>
      <c r="AF15" s="599"/>
      <c r="AG15" s="599"/>
      <c r="AH15" s="599"/>
      <c r="AI15" s="599"/>
      <c r="AJ15" s="599"/>
      <c r="AK15" s="599"/>
      <c r="AL15" s="600">
        <v>0.1</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82608</v>
      </c>
      <c r="BH15" s="596"/>
      <c r="BI15" s="596"/>
      <c r="BJ15" s="596"/>
      <c r="BK15" s="596"/>
      <c r="BL15" s="596"/>
      <c r="BM15" s="596"/>
      <c r="BN15" s="597"/>
      <c r="BO15" s="598">
        <v>8</v>
      </c>
      <c r="BP15" s="598"/>
      <c r="BQ15" s="598"/>
      <c r="BR15" s="598"/>
      <c r="BS15" s="604" t="s">
        <v>222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786874</v>
      </c>
      <c r="CS15" s="596"/>
      <c r="CT15" s="596"/>
      <c r="CU15" s="596"/>
      <c r="CV15" s="596"/>
      <c r="CW15" s="596"/>
      <c r="CX15" s="596"/>
      <c r="CY15" s="597"/>
      <c r="CZ15" s="598">
        <v>10.6</v>
      </c>
      <c r="DA15" s="598"/>
      <c r="DB15" s="598"/>
      <c r="DC15" s="598"/>
      <c r="DD15" s="604">
        <v>375555</v>
      </c>
      <c r="DE15" s="596"/>
      <c r="DF15" s="596"/>
      <c r="DG15" s="596"/>
      <c r="DH15" s="596"/>
      <c r="DI15" s="596"/>
      <c r="DJ15" s="596"/>
      <c r="DK15" s="596"/>
      <c r="DL15" s="596"/>
      <c r="DM15" s="596"/>
      <c r="DN15" s="596"/>
      <c r="DO15" s="596"/>
      <c r="DP15" s="597"/>
      <c r="DQ15" s="604">
        <v>418127</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2970327</v>
      </c>
      <c r="S16" s="596"/>
      <c r="T16" s="596"/>
      <c r="U16" s="596"/>
      <c r="V16" s="596"/>
      <c r="W16" s="596"/>
      <c r="X16" s="596"/>
      <c r="Y16" s="597"/>
      <c r="Z16" s="598">
        <v>38.4</v>
      </c>
      <c r="AA16" s="598"/>
      <c r="AB16" s="598"/>
      <c r="AC16" s="598"/>
      <c r="AD16" s="599">
        <v>2681446</v>
      </c>
      <c r="AE16" s="599"/>
      <c r="AF16" s="599"/>
      <c r="AG16" s="599"/>
      <c r="AH16" s="599"/>
      <c r="AI16" s="599"/>
      <c r="AJ16" s="599"/>
      <c r="AK16" s="599"/>
      <c r="AL16" s="600">
        <v>64.7</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222</v>
      </c>
      <c r="BH16" s="596"/>
      <c r="BI16" s="596"/>
      <c r="BJ16" s="596"/>
      <c r="BK16" s="596"/>
      <c r="BL16" s="596"/>
      <c r="BM16" s="596"/>
      <c r="BN16" s="597"/>
      <c r="BO16" s="598" t="s">
        <v>222</v>
      </c>
      <c r="BP16" s="598"/>
      <c r="BQ16" s="598"/>
      <c r="BR16" s="598"/>
      <c r="BS16" s="604" t="s">
        <v>222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448687</v>
      </c>
      <c r="CS16" s="596"/>
      <c r="CT16" s="596"/>
      <c r="CU16" s="596"/>
      <c r="CV16" s="596"/>
      <c r="CW16" s="596"/>
      <c r="CX16" s="596"/>
      <c r="CY16" s="597"/>
      <c r="CZ16" s="598">
        <v>6</v>
      </c>
      <c r="DA16" s="598"/>
      <c r="DB16" s="598"/>
      <c r="DC16" s="598"/>
      <c r="DD16" s="604" t="s">
        <v>222</v>
      </c>
      <c r="DE16" s="596"/>
      <c r="DF16" s="596"/>
      <c r="DG16" s="596"/>
      <c r="DH16" s="596"/>
      <c r="DI16" s="596"/>
      <c r="DJ16" s="596"/>
      <c r="DK16" s="596"/>
      <c r="DL16" s="596"/>
      <c r="DM16" s="596"/>
      <c r="DN16" s="596"/>
      <c r="DO16" s="596"/>
      <c r="DP16" s="597"/>
      <c r="DQ16" s="604">
        <v>83160</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2681446</v>
      </c>
      <c r="S17" s="596"/>
      <c r="T17" s="596"/>
      <c r="U17" s="596"/>
      <c r="V17" s="596"/>
      <c r="W17" s="596"/>
      <c r="X17" s="596"/>
      <c r="Y17" s="597"/>
      <c r="Z17" s="598">
        <v>34.700000000000003</v>
      </c>
      <c r="AA17" s="598"/>
      <c r="AB17" s="598"/>
      <c r="AC17" s="598"/>
      <c r="AD17" s="599">
        <v>2681446</v>
      </c>
      <c r="AE17" s="599"/>
      <c r="AF17" s="599"/>
      <c r="AG17" s="599"/>
      <c r="AH17" s="599"/>
      <c r="AI17" s="599"/>
      <c r="AJ17" s="599"/>
      <c r="AK17" s="599"/>
      <c r="AL17" s="600">
        <v>64.7</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222</v>
      </c>
      <c r="BH17" s="596"/>
      <c r="BI17" s="596"/>
      <c r="BJ17" s="596"/>
      <c r="BK17" s="596"/>
      <c r="BL17" s="596"/>
      <c r="BM17" s="596"/>
      <c r="BN17" s="597"/>
      <c r="BO17" s="598" t="s">
        <v>222</v>
      </c>
      <c r="BP17" s="598"/>
      <c r="BQ17" s="598"/>
      <c r="BR17" s="598"/>
      <c r="BS17" s="604" t="s">
        <v>222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738459</v>
      </c>
      <c r="CS17" s="596"/>
      <c r="CT17" s="596"/>
      <c r="CU17" s="596"/>
      <c r="CV17" s="596"/>
      <c r="CW17" s="596"/>
      <c r="CX17" s="596"/>
      <c r="CY17" s="597"/>
      <c r="CZ17" s="598">
        <v>9.9</v>
      </c>
      <c r="DA17" s="598"/>
      <c r="DB17" s="598"/>
      <c r="DC17" s="598"/>
      <c r="DD17" s="604" t="s">
        <v>222</v>
      </c>
      <c r="DE17" s="596"/>
      <c r="DF17" s="596"/>
      <c r="DG17" s="596"/>
      <c r="DH17" s="596"/>
      <c r="DI17" s="596"/>
      <c r="DJ17" s="596"/>
      <c r="DK17" s="596"/>
      <c r="DL17" s="596"/>
      <c r="DM17" s="596"/>
      <c r="DN17" s="596"/>
      <c r="DO17" s="596"/>
      <c r="DP17" s="597"/>
      <c r="DQ17" s="604">
        <v>683875</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288849</v>
      </c>
      <c r="S18" s="596"/>
      <c r="T18" s="596"/>
      <c r="U18" s="596"/>
      <c r="V18" s="596"/>
      <c r="W18" s="596"/>
      <c r="X18" s="596"/>
      <c r="Y18" s="597"/>
      <c r="Z18" s="598">
        <v>3.7</v>
      </c>
      <c r="AA18" s="598"/>
      <c r="AB18" s="598"/>
      <c r="AC18" s="598"/>
      <c r="AD18" s="599" t="s">
        <v>222</v>
      </c>
      <c r="AE18" s="599"/>
      <c r="AF18" s="599"/>
      <c r="AG18" s="599"/>
      <c r="AH18" s="599"/>
      <c r="AI18" s="599"/>
      <c r="AJ18" s="599"/>
      <c r="AK18" s="599"/>
      <c r="AL18" s="600" t="s">
        <v>222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222</v>
      </c>
      <c r="BH18" s="596"/>
      <c r="BI18" s="596"/>
      <c r="BJ18" s="596"/>
      <c r="BK18" s="596"/>
      <c r="BL18" s="596"/>
      <c r="BM18" s="596"/>
      <c r="BN18" s="597"/>
      <c r="BO18" s="598" t="s">
        <v>222</v>
      </c>
      <c r="BP18" s="598"/>
      <c r="BQ18" s="598"/>
      <c r="BR18" s="598"/>
      <c r="BS18" s="604" t="s">
        <v>222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222</v>
      </c>
      <c r="CS18" s="596"/>
      <c r="CT18" s="596"/>
      <c r="CU18" s="596"/>
      <c r="CV18" s="596"/>
      <c r="CW18" s="596"/>
      <c r="CX18" s="596"/>
      <c r="CY18" s="597"/>
      <c r="CZ18" s="598" t="s">
        <v>222</v>
      </c>
      <c r="DA18" s="598"/>
      <c r="DB18" s="598"/>
      <c r="DC18" s="598"/>
      <c r="DD18" s="604" t="s">
        <v>222</v>
      </c>
      <c r="DE18" s="596"/>
      <c r="DF18" s="596"/>
      <c r="DG18" s="596"/>
      <c r="DH18" s="596"/>
      <c r="DI18" s="596"/>
      <c r="DJ18" s="596"/>
      <c r="DK18" s="596"/>
      <c r="DL18" s="596"/>
      <c r="DM18" s="596"/>
      <c r="DN18" s="596"/>
      <c r="DO18" s="596"/>
      <c r="DP18" s="597"/>
      <c r="DQ18" s="604" t="s">
        <v>222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v>32</v>
      </c>
      <c r="S19" s="596"/>
      <c r="T19" s="596"/>
      <c r="U19" s="596"/>
      <c r="V19" s="596"/>
      <c r="W19" s="596"/>
      <c r="X19" s="596"/>
      <c r="Y19" s="597"/>
      <c r="Z19" s="598">
        <v>0</v>
      </c>
      <c r="AA19" s="598"/>
      <c r="AB19" s="598"/>
      <c r="AC19" s="598"/>
      <c r="AD19" s="599" t="s">
        <v>222</v>
      </c>
      <c r="AE19" s="599"/>
      <c r="AF19" s="599"/>
      <c r="AG19" s="599"/>
      <c r="AH19" s="599"/>
      <c r="AI19" s="599"/>
      <c r="AJ19" s="599"/>
      <c r="AK19" s="599"/>
      <c r="AL19" s="600" t="s">
        <v>222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8084</v>
      </c>
      <c r="BH19" s="596"/>
      <c r="BI19" s="596"/>
      <c r="BJ19" s="596"/>
      <c r="BK19" s="596"/>
      <c r="BL19" s="596"/>
      <c r="BM19" s="596"/>
      <c r="BN19" s="597"/>
      <c r="BO19" s="598">
        <v>0.8</v>
      </c>
      <c r="BP19" s="598"/>
      <c r="BQ19" s="598"/>
      <c r="BR19" s="598"/>
      <c r="BS19" s="604" t="s">
        <v>222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222</v>
      </c>
      <c r="CS19" s="596"/>
      <c r="CT19" s="596"/>
      <c r="CU19" s="596"/>
      <c r="CV19" s="596"/>
      <c r="CW19" s="596"/>
      <c r="CX19" s="596"/>
      <c r="CY19" s="597"/>
      <c r="CZ19" s="598" t="s">
        <v>222</v>
      </c>
      <c r="DA19" s="598"/>
      <c r="DB19" s="598"/>
      <c r="DC19" s="598"/>
      <c r="DD19" s="604" t="s">
        <v>222</v>
      </c>
      <c r="DE19" s="596"/>
      <c r="DF19" s="596"/>
      <c r="DG19" s="596"/>
      <c r="DH19" s="596"/>
      <c r="DI19" s="596"/>
      <c r="DJ19" s="596"/>
      <c r="DK19" s="596"/>
      <c r="DL19" s="596"/>
      <c r="DM19" s="596"/>
      <c r="DN19" s="596"/>
      <c r="DO19" s="596"/>
      <c r="DP19" s="597"/>
      <c r="DQ19" s="604" t="s">
        <v>222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4360471</v>
      </c>
      <c r="S20" s="596"/>
      <c r="T20" s="596"/>
      <c r="U20" s="596"/>
      <c r="V20" s="596"/>
      <c r="W20" s="596"/>
      <c r="X20" s="596"/>
      <c r="Y20" s="597"/>
      <c r="Z20" s="598">
        <v>56.4</v>
      </c>
      <c r="AA20" s="598"/>
      <c r="AB20" s="598"/>
      <c r="AC20" s="598"/>
      <c r="AD20" s="599">
        <v>4071590</v>
      </c>
      <c r="AE20" s="599"/>
      <c r="AF20" s="599"/>
      <c r="AG20" s="599"/>
      <c r="AH20" s="599"/>
      <c r="AI20" s="599"/>
      <c r="AJ20" s="599"/>
      <c r="AK20" s="599"/>
      <c r="AL20" s="600">
        <v>98.2</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8084</v>
      </c>
      <c r="BH20" s="596"/>
      <c r="BI20" s="596"/>
      <c r="BJ20" s="596"/>
      <c r="BK20" s="596"/>
      <c r="BL20" s="596"/>
      <c r="BM20" s="596"/>
      <c r="BN20" s="597"/>
      <c r="BO20" s="598">
        <v>0.8</v>
      </c>
      <c r="BP20" s="598"/>
      <c r="BQ20" s="598"/>
      <c r="BR20" s="598"/>
      <c r="BS20" s="604" t="s">
        <v>222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7441138</v>
      </c>
      <c r="CS20" s="596"/>
      <c r="CT20" s="596"/>
      <c r="CU20" s="596"/>
      <c r="CV20" s="596"/>
      <c r="CW20" s="596"/>
      <c r="CX20" s="596"/>
      <c r="CY20" s="597"/>
      <c r="CZ20" s="598">
        <v>100</v>
      </c>
      <c r="DA20" s="598"/>
      <c r="DB20" s="598"/>
      <c r="DC20" s="598"/>
      <c r="DD20" s="604">
        <v>1277823</v>
      </c>
      <c r="DE20" s="596"/>
      <c r="DF20" s="596"/>
      <c r="DG20" s="596"/>
      <c r="DH20" s="596"/>
      <c r="DI20" s="596"/>
      <c r="DJ20" s="596"/>
      <c r="DK20" s="596"/>
      <c r="DL20" s="596"/>
      <c r="DM20" s="596"/>
      <c r="DN20" s="596"/>
      <c r="DO20" s="596"/>
      <c r="DP20" s="597"/>
      <c r="DQ20" s="604">
        <v>4805102</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1741</v>
      </c>
      <c r="S21" s="596"/>
      <c r="T21" s="596"/>
      <c r="U21" s="596"/>
      <c r="V21" s="596"/>
      <c r="W21" s="596"/>
      <c r="X21" s="596"/>
      <c r="Y21" s="597"/>
      <c r="Z21" s="598">
        <v>0</v>
      </c>
      <c r="AA21" s="598"/>
      <c r="AB21" s="598"/>
      <c r="AC21" s="598"/>
      <c r="AD21" s="599">
        <v>1741</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8084</v>
      </c>
      <c r="BH21" s="596"/>
      <c r="BI21" s="596"/>
      <c r="BJ21" s="596"/>
      <c r="BK21" s="596"/>
      <c r="BL21" s="596"/>
      <c r="BM21" s="596"/>
      <c r="BN21" s="597"/>
      <c r="BO21" s="598">
        <v>0.8</v>
      </c>
      <c r="BP21" s="598"/>
      <c r="BQ21" s="598"/>
      <c r="BR21" s="598"/>
      <c r="BS21" s="604" t="s">
        <v>222</v>
      </c>
      <c r="BT21" s="596"/>
      <c r="BU21" s="596"/>
      <c r="BV21" s="596"/>
      <c r="BW21" s="596"/>
      <c r="BX21" s="596"/>
      <c r="BY21" s="596"/>
      <c r="BZ21" s="596"/>
      <c r="CA21" s="596"/>
      <c r="CB21" s="605"/>
      <c r="CD21" s="617"/>
      <c r="CE21" s="618"/>
      <c r="CF21" s="618"/>
      <c r="CG21" s="618"/>
      <c r="CH21" s="618"/>
      <c r="CI21" s="618"/>
      <c r="CJ21" s="618"/>
      <c r="CK21" s="618"/>
      <c r="CL21" s="618"/>
      <c r="CM21" s="618"/>
      <c r="CN21" s="618"/>
      <c r="CO21" s="618"/>
      <c r="CP21" s="618"/>
      <c r="CQ21" s="619"/>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23542</v>
      </c>
      <c r="S22" s="596"/>
      <c r="T22" s="596"/>
      <c r="U22" s="596"/>
      <c r="V22" s="596"/>
      <c r="W22" s="596"/>
      <c r="X22" s="596"/>
      <c r="Y22" s="597"/>
      <c r="Z22" s="598">
        <v>0.3</v>
      </c>
      <c r="AA22" s="598"/>
      <c r="AB22" s="598"/>
      <c r="AC22" s="598"/>
      <c r="AD22" s="599" t="s">
        <v>222</v>
      </c>
      <c r="AE22" s="599"/>
      <c r="AF22" s="599"/>
      <c r="AG22" s="599"/>
      <c r="AH22" s="599"/>
      <c r="AI22" s="599"/>
      <c r="AJ22" s="599"/>
      <c r="AK22" s="599"/>
      <c r="AL22" s="600" t="s">
        <v>222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222</v>
      </c>
      <c r="BH22" s="596"/>
      <c r="BI22" s="596"/>
      <c r="BJ22" s="596"/>
      <c r="BK22" s="596"/>
      <c r="BL22" s="596"/>
      <c r="BM22" s="596"/>
      <c r="BN22" s="597"/>
      <c r="BO22" s="598" t="s">
        <v>222</v>
      </c>
      <c r="BP22" s="598"/>
      <c r="BQ22" s="598"/>
      <c r="BR22" s="598"/>
      <c r="BS22" s="604" t="s">
        <v>222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93427</v>
      </c>
      <c r="S23" s="596"/>
      <c r="T23" s="596"/>
      <c r="U23" s="596"/>
      <c r="V23" s="596"/>
      <c r="W23" s="596"/>
      <c r="X23" s="596"/>
      <c r="Y23" s="597"/>
      <c r="Z23" s="598">
        <v>1.2</v>
      </c>
      <c r="AA23" s="598"/>
      <c r="AB23" s="598"/>
      <c r="AC23" s="598"/>
      <c r="AD23" s="599" t="s">
        <v>222</v>
      </c>
      <c r="AE23" s="599"/>
      <c r="AF23" s="599"/>
      <c r="AG23" s="599"/>
      <c r="AH23" s="599"/>
      <c r="AI23" s="599"/>
      <c r="AJ23" s="599"/>
      <c r="AK23" s="599"/>
      <c r="AL23" s="600" t="s">
        <v>222</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222</v>
      </c>
      <c r="BH23" s="596"/>
      <c r="BI23" s="596"/>
      <c r="BJ23" s="596"/>
      <c r="BK23" s="596"/>
      <c r="BL23" s="596"/>
      <c r="BM23" s="596"/>
      <c r="BN23" s="597"/>
      <c r="BO23" s="598" t="s">
        <v>222</v>
      </c>
      <c r="BP23" s="598"/>
      <c r="BQ23" s="598"/>
      <c r="BR23" s="598"/>
      <c r="BS23" s="604" t="s">
        <v>222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20" t="s">
        <v>270</v>
      </c>
      <c r="DM23" s="621"/>
      <c r="DN23" s="621"/>
      <c r="DO23" s="621"/>
      <c r="DP23" s="621"/>
      <c r="DQ23" s="621"/>
      <c r="DR23" s="621"/>
      <c r="DS23" s="621"/>
      <c r="DT23" s="621"/>
      <c r="DU23" s="621"/>
      <c r="DV23" s="622"/>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52210</v>
      </c>
      <c r="S24" s="596"/>
      <c r="T24" s="596"/>
      <c r="U24" s="596"/>
      <c r="V24" s="596"/>
      <c r="W24" s="596"/>
      <c r="X24" s="596"/>
      <c r="Y24" s="597"/>
      <c r="Z24" s="598">
        <v>0.7</v>
      </c>
      <c r="AA24" s="598"/>
      <c r="AB24" s="598"/>
      <c r="AC24" s="598"/>
      <c r="AD24" s="599" t="s">
        <v>222</v>
      </c>
      <c r="AE24" s="599"/>
      <c r="AF24" s="599"/>
      <c r="AG24" s="599"/>
      <c r="AH24" s="599"/>
      <c r="AI24" s="599"/>
      <c r="AJ24" s="599"/>
      <c r="AK24" s="599"/>
      <c r="AL24" s="600" t="s">
        <v>222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222</v>
      </c>
      <c r="BH24" s="596"/>
      <c r="BI24" s="596"/>
      <c r="BJ24" s="596"/>
      <c r="BK24" s="596"/>
      <c r="BL24" s="596"/>
      <c r="BM24" s="596"/>
      <c r="BN24" s="597"/>
      <c r="BO24" s="598" t="s">
        <v>222</v>
      </c>
      <c r="BP24" s="598"/>
      <c r="BQ24" s="598"/>
      <c r="BR24" s="598"/>
      <c r="BS24" s="604" t="s">
        <v>222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2572769</v>
      </c>
      <c r="CS24" s="585"/>
      <c r="CT24" s="585"/>
      <c r="CU24" s="585"/>
      <c r="CV24" s="585"/>
      <c r="CW24" s="585"/>
      <c r="CX24" s="585"/>
      <c r="CY24" s="586"/>
      <c r="CZ24" s="624">
        <v>34.6</v>
      </c>
      <c r="DA24" s="625"/>
      <c r="DB24" s="625"/>
      <c r="DC24" s="626"/>
      <c r="DD24" s="623">
        <v>1805852</v>
      </c>
      <c r="DE24" s="585"/>
      <c r="DF24" s="585"/>
      <c r="DG24" s="585"/>
      <c r="DH24" s="585"/>
      <c r="DI24" s="585"/>
      <c r="DJ24" s="585"/>
      <c r="DK24" s="586"/>
      <c r="DL24" s="623">
        <v>1791519</v>
      </c>
      <c r="DM24" s="585"/>
      <c r="DN24" s="585"/>
      <c r="DO24" s="585"/>
      <c r="DP24" s="585"/>
      <c r="DQ24" s="585"/>
      <c r="DR24" s="585"/>
      <c r="DS24" s="585"/>
      <c r="DT24" s="585"/>
      <c r="DU24" s="585"/>
      <c r="DV24" s="586"/>
      <c r="DW24" s="589">
        <v>41.4</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980157</v>
      </c>
      <c r="S25" s="596"/>
      <c r="T25" s="596"/>
      <c r="U25" s="596"/>
      <c r="V25" s="596"/>
      <c r="W25" s="596"/>
      <c r="X25" s="596"/>
      <c r="Y25" s="597"/>
      <c r="Z25" s="598">
        <v>12.7</v>
      </c>
      <c r="AA25" s="598"/>
      <c r="AB25" s="598"/>
      <c r="AC25" s="598"/>
      <c r="AD25" s="599" t="s">
        <v>222</v>
      </c>
      <c r="AE25" s="599"/>
      <c r="AF25" s="599"/>
      <c r="AG25" s="599"/>
      <c r="AH25" s="599"/>
      <c r="AI25" s="599"/>
      <c r="AJ25" s="599"/>
      <c r="AK25" s="599"/>
      <c r="AL25" s="600" t="s">
        <v>222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222</v>
      </c>
      <c r="BH25" s="596"/>
      <c r="BI25" s="596"/>
      <c r="BJ25" s="596"/>
      <c r="BK25" s="596"/>
      <c r="BL25" s="596"/>
      <c r="BM25" s="596"/>
      <c r="BN25" s="597"/>
      <c r="BO25" s="598" t="s">
        <v>222</v>
      </c>
      <c r="BP25" s="598"/>
      <c r="BQ25" s="598"/>
      <c r="BR25" s="598"/>
      <c r="BS25" s="604" t="s">
        <v>222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967303</v>
      </c>
      <c r="CS25" s="615"/>
      <c r="CT25" s="615"/>
      <c r="CU25" s="615"/>
      <c r="CV25" s="615"/>
      <c r="CW25" s="615"/>
      <c r="CX25" s="615"/>
      <c r="CY25" s="616"/>
      <c r="CZ25" s="629">
        <v>13</v>
      </c>
      <c r="DA25" s="630"/>
      <c r="DB25" s="630"/>
      <c r="DC25" s="631"/>
      <c r="DD25" s="604">
        <v>882506</v>
      </c>
      <c r="DE25" s="615"/>
      <c r="DF25" s="615"/>
      <c r="DG25" s="615"/>
      <c r="DH25" s="615"/>
      <c r="DI25" s="615"/>
      <c r="DJ25" s="615"/>
      <c r="DK25" s="616"/>
      <c r="DL25" s="604">
        <v>869333</v>
      </c>
      <c r="DM25" s="615"/>
      <c r="DN25" s="615"/>
      <c r="DO25" s="615"/>
      <c r="DP25" s="615"/>
      <c r="DQ25" s="615"/>
      <c r="DR25" s="615"/>
      <c r="DS25" s="615"/>
      <c r="DT25" s="615"/>
      <c r="DU25" s="615"/>
      <c r="DV25" s="616"/>
      <c r="DW25" s="600">
        <v>20.100000000000001</v>
      </c>
      <c r="DX25" s="627"/>
      <c r="DY25" s="627"/>
      <c r="DZ25" s="627"/>
      <c r="EA25" s="627"/>
      <c r="EB25" s="627"/>
      <c r="EC25" s="628"/>
    </row>
    <row r="26" spans="2:133" ht="11.25" customHeight="1" x14ac:dyDescent="0.15">
      <c r="B26" s="632" t="s">
        <v>278</v>
      </c>
      <c r="C26" s="633"/>
      <c r="D26" s="633"/>
      <c r="E26" s="633"/>
      <c r="F26" s="633"/>
      <c r="G26" s="633"/>
      <c r="H26" s="633"/>
      <c r="I26" s="633"/>
      <c r="J26" s="633"/>
      <c r="K26" s="633"/>
      <c r="L26" s="633"/>
      <c r="M26" s="633"/>
      <c r="N26" s="633"/>
      <c r="O26" s="633"/>
      <c r="P26" s="633"/>
      <c r="Q26" s="634"/>
      <c r="R26" s="595">
        <v>55792</v>
      </c>
      <c r="S26" s="596"/>
      <c r="T26" s="596"/>
      <c r="U26" s="596"/>
      <c r="V26" s="596"/>
      <c r="W26" s="596"/>
      <c r="X26" s="596"/>
      <c r="Y26" s="597"/>
      <c r="Z26" s="598">
        <v>0.7</v>
      </c>
      <c r="AA26" s="598"/>
      <c r="AB26" s="598"/>
      <c r="AC26" s="598"/>
      <c r="AD26" s="599">
        <v>55792</v>
      </c>
      <c r="AE26" s="599"/>
      <c r="AF26" s="599"/>
      <c r="AG26" s="599"/>
      <c r="AH26" s="599"/>
      <c r="AI26" s="599"/>
      <c r="AJ26" s="599"/>
      <c r="AK26" s="599"/>
      <c r="AL26" s="600">
        <v>1.3</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222</v>
      </c>
      <c r="BH26" s="596"/>
      <c r="BI26" s="596"/>
      <c r="BJ26" s="596"/>
      <c r="BK26" s="596"/>
      <c r="BL26" s="596"/>
      <c r="BM26" s="596"/>
      <c r="BN26" s="597"/>
      <c r="BO26" s="598" t="s">
        <v>222</v>
      </c>
      <c r="BP26" s="598"/>
      <c r="BQ26" s="598"/>
      <c r="BR26" s="598"/>
      <c r="BS26" s="604" t="s">
        <v>222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576472</v>
      </c>
      <c r="CS26" s="596"/>
      <c r="CT26" s="596"/>
      <c r="CU26" s="596"/>
      <c r="CV26" s="596"/>
      <c r="CW26" s="596"/>
      <c r="CX26" s="596"/>
      <c r="CY26" s="597"/>
      <c r="CZ26" s="629">
        <v>7.7</v>
      </c>
      <c r="DA26" s="630"/>
      <c r="DB26" s="630"/>
      <c r="DC26" s="631"/>
      <c r="DD26" s="604">
        <v>503831</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7"/>
      <c r="DY26" s="627"/>
      <c r="DZ26" s="627"/>
      <c r="EA26" s="627"/>
      <c r="EB26" s="627"/>
      <c r="EC26" s="628"/>
    </row>
    <row r="27" spans="2:133" ht="11.25" customHeight="1" x14ac:dyDescent="0.15">
      <c r="B27" s="592" t="s">
        <v>281</v>
      </c>
      <c r="C27" s="593"/>
      <c r="D27" s="593"/>
      <c r="E27" s="593"/>
      <c r="F27" s="593"/>
      <c r="G27" s="593"/>
      <c r="H27" s="593"/>
      <c r="I27" s="593"/>
      <c r="J27" s="593"/>
      <c r="K27" s="593"/>
      <c r="L27" s="593"/>
      <c r="M27" s="593"/>
      <c r="N27" s="593"/>
      <c r="O27" s="593"/>
      <c r="P27" s="593"/>
      <c r="Q27" s="594"/>
      <c r="R27" s="595">
        <v>490565</v>
      </c>
      <c r="S27" s="596"/>
      <c r="T27" s="596"/>
      <c r="U27" s="596"/>
      <c r="V27" s="596"/>
      <c r="W27" s="596"/>
      <c r="X27" s="596"/>
      <c r="Y27" s="597"/>
      <c r="Z27" s="598">
        <v>6.3</v>
      </c>
      <c r="AA27" s="598"/>
      <c r="AB27" s="598"/>
      <c r="AC27" s="598"/>
      <c r="AD27" s="599" t="s">
        <v>222</v>
      </c>
      <c r="AE27" s="599"/>
      <c r="AF27" s="599"/>
      <c r="AG27" s="599"/>
      <c r="AH27" s="599"/>
      <c r="AI27" s="599"/>
      <c r="AJ27" s="599"/>
      <c r="AK27" s="599"/>
      <c r="AL27" s="600" t="s">
        <v>222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1029352</v>
      </c>
      <c r="BH27" s="596"/>
      <c r="BI27" s="596"/>
      <c r="BJ27" s="596"/>
      <c r="BK27" s="596"/>
      <c r="BL27" s="596"/>
      <c r="BM27" s="596"/>
      <c r="BN27" s="597"/>
      <c r="BO27" s="598">
        <v>100</v>
      </c>
      <c r="BP27" s="598"/>
      <c r="BQ27" s="598"/>
      <c r="BR27" s="598"/>
      <c r="BS27" s="604">
        <v>9004</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867007</v>
      </c>
      <c r="CS27" s="615"/>
      <c r="CT27" s="615"/>
      <c r="CU27" s="615"/>
      <c r="CV27" s="615"/>
      <c r="CW27" s="615"/>
      <c r="CX27" s="615"/>
      <c r="CY27" s="616"/>
      <c r="CZ27" s="629">
        <v>11.7</v>
      </c>
      <c r="DA27" s="630"/>
      <c r="DB27" s="630"/>
      <c r="DC27" s="631"/>
      <c r="DD27" s="604">
        <v>239471</v>
      </c>
      <c r="DE27" s="615"/>
      <c r="DF27" s="615"/>
      <c r="DG27" s="615"/>
      <c r="DH27" s="615"/>
      <c r="DI27" s="615"/>
      <c r="DJ27" s="615"/>
      <c r="DK27" s="616"/>
      <c r="DL27" s="604">
        <v>239471</v>
      </c>
      <c r="DM27" s="615"/>
      <c r="DN27" s="615"/>
      <c r="DO27" s="615"/>
      <c r="DP27" s="615"/>
      <c r="DQ27" s="615"/>
      <c r="DR27" s="615"/>
      <c r="DS27" s="615"/>
      <c r="DT27" s="615"/>
      <c r="DU27" s="615"/>
      <c r="DV27" s="616"/>
      <c r="DW27" s="600">
        <v>5.5</v>
      </c>
      <c r="DX27" s="627"/>
      <c r="DY27" s="627"/>
      <c r="DZ27" s="627"/>
      <c r="EA27" s="627"/>
      <c r="EB27" s="627"/>
      <c r="EC27" s="628"/>
    </row>
    <row r="28" spans="2:133" ht="11.25" customHeight="1" x14ac:dyDescent="0.15">
      <c r="B28" s="592" t="s">
        <v>284</v>
      </c>
      <c r="C28" s="593"/>
      <c r="D28" s="593"/>
      <c r="E28" s="593"/>
      <c r="F28" s="593"/>
      <c r="G28" s="593"/>
      <c r="H28" s="593"/>
      <c r="I28" s="593"/>
      <c r="J28" s="593"/>
      <c r="K28" s="593"/>
      <c r="L28" s="593"/>
      <c r="M28" s="593"/>
      <c r="N28" s="593"/>
      <c r="O28" s="593"/>
      <c r="P28" s="593"/>
      <c r="Q28" s="594"/>
      <c r="R28" s="595">
        <v>13001</v>
      </c>
      <c r="S28" s="596"/>
      <c r="T28" s="596"/>
      <c r="U28" s="596"/>
      <c r="V28" s="596"/>
      <c r="W28" s="596"/>
      <c r="X28" s="596"/>
      <c r="Y28" s="597"/>
      <c r="Z28" s="598">
        <v>0.2</v>
      </c>
      <c r="AA28" s="598"/>
      <c r="AB28" s="598"/>
      <c r="AC28" s="598"/>
      <c r="AD28" s="599">
        <v>1449</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738459</v>
      </c>
      <c r="CS28" s="596"/>
      <c r="CT28" s="596"/>
      <c r="CU28" s="596"/>
      <c r="CV28" s="596"/>
      <c r="CW28" s="596"/>
      <c r="CX28" s="596"/>
      <c r="CY28" s="597"/>
      <c r="CZ28" s="629">
        <v>9.9</v>
      </c>
      <c r="DA28" s="630"/>
      <c r="DB28" s="630"/>
      <c r="DC28" s="631"/>
      <c r="DD28" s="604">
        <v>683875</v>
      </c>
      <c r="DE28" s="596"/>
      <c r="DF28" s="596"/>
      <c r="DG28" s="596"/>
      <c r="DH28" s="596"/>
      <c r="DI28" s="596"/>
      <c r="DJ28" s="596"/>
      <c r="DK28" s="597"/>
      <c r="DL28" s="604">
        <v>682715</v>
      </c>
      <c r="DM28" s="596"/>
      <c r="DN28" s="596"/>
      <c r="DO28" s="596"/>
      <c r="DP28" s="596"/>
      <c r="DQ28" s="596"/>
      <c r="DR28" s="596"/>
      <c r="DS28" s="596"/>
      <c r="DT28" s="596"/>
      <c r="DU28" s="596"/>
      <c r="DV28" s="597"/>
      <c r="DW28" s="600">
        <v>15.8</v>
      </c>
      <c r="DX28" s="627"/>
      <c r="DY28" s="627"/>
      <c r="DZ28" s="627"/>
      <c r="EA28" s="627"/>
      <c r="EB28" s="627"/>
      <c r="EC28" s="628"/>
    </row>
    <row r="29" spans="2:133" ht="11.25" customHeight="1" x14ac:dyDescent="0.15">
      <c r="B29" s="592" t="s">
        <v>286</v>
      </c>
      <c r="C29" s="593"/>
      <c r="D29" s="593"/>
      <c r="E29" s="593"/>
      <c r="F29" s="593"/>
      <c r="G29" s="593"/>
      <c r="H29" s="593"/>
      <c r="I29" s="593"/>
      <c r="J29" s="593"/>
      <c r="K29" s="593"/>
      <c r="L29" s="593"/>
      <c r="M29" s="593"/>
      <c r="N29" s="593"/>
      <c r="O29" s="593"/>
      <c r="P29" s="593"/>
      <c r="Q29" s="594"/>
      <c r="R29" s="595">
        <v>7682</v>
      </c>
      <c r="S29" s="596"/>
      <c r="T29" s="596"/>
      <c r="U29" s="596"/>
      <c r="V29" s="596"/>
      <c r="W29" s="596"/>
      <c r="X29" s="596"/>
      <c r="Y29" s="597"/>
      <c r="Z29" s="598">
        <v>0.1</v>
      </c>
      <c r="AA29" s="598"/>
      <c r="AB29" s="598"/>
      <c r="AC29" s="598"/>
      <c r="AD29" s="599" t="s">
        <v>222</v>
      </c>
      <c r="AE29" s="599"/>
      <c r="AF29" s="599"/>
      <c r="AG29" s="599"/>
      <c r="AH29" s="599"/>
      <c r="AI29" s="599"/>
      <c r="AJ29" s="599"/>
      <c r="AK29" s="599"/>
      <c r="AL29" s="600" t="s">
        <v>222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738405</v>
      </c>
      <c r="CS29" s="615"/>
      <c r="CT29" s="615"/>
      <c r="CU29" s="615"/>
      <c r="CV29" s="615"/>
      <c r="CW29" s="615"/>
      <c r="CX29" s="615"/>
      <c r="CY29" s="616"/>
      <c r="CZ29" s="629">
        <v>9.9</v>
      </c>
      <c r="DA29" s="630"/>
      <c r="DB29" s="630"/>
      <c r="DC29" s="631"/>
      <c r="DD29" s="604">
        <v>683821</v>
      </c>
      <c r="DE29" s="615"/>
      <c r="DF29" s="615"/>
      <c r="DG29" s="615"/>
      <c r="DH29" s="615"/>
      <c r="DI29" s="615"/>
      <c r="DJ29" s="615"/>
      <c r="DK29" s="616"/>
      <c r="DL29" s="604">
        <v>682661</v>
      </c>
      <c r="DM29" s="615"/>
      <c r="DN29" s="615"/>
      <c r="DO29" s="615"/>
      <c r="DP29" s="615"/>
      <c r="DQ29" s="615"/>
      <c r="DR29" s="615"/>
      <c r="DS29" s="615"/>
      <c r="DT29" s="615"/>
      <c r="DU29" s="615"/>
      <c r="DV29" s="616"/>
      <c r="DW29" s="600">
        <v>15.8</v>
      </c>
      <c r="DX29" s="627"/>
      <c r="DY29" s="627"/>
      <c r="DZ29" s="627"/>
      <c r="EA29" s="627"/>
      <c r="EB29" s="627"/>
      <c r="EC29" s="628"/>
    </row>
    <row r="30" spans="2:133" ht="11.25" customHeight="1" x14ac:dyDescent="0.15">
      <c r="B30" s="592" t="s">
        <v>290</v>
      </c>
      <c r="C30" s="593"/>
      <c r="D30" s="593"/>
      <c r="E30" s="593"/>
      <c r="F30" s="593"/>
      <c r="G30" s="593"/>
      <c r="H30" s="593"/>
      <c r="I30" s="593"/>
      <c r="J30" s="593"/>
      <c r="K30" s="593"/>
      <c r="L30" s="593"/>
      <c r="M30" s="593"/>
      <c r="N30" s="593"/>
      <c r="O30" s="593"/>
      <c r="P30" s="593"/>
      <c r="Q30" s="594"/>
      <c r="R30" s="595">
        <v>200530</v>
      </c>
      <c r="S30" s="596"/>
      <c r="T30" s="596"/>
      <c r="U30" s="596"/>
      <c r="V30" s="596"/>
      <c r="W30" s="596"/>
      <c r="X30" s="596"/>
      <c r="Y30" s="597"/>
      <c r="Z30" s="598">
        <v>2.6</v>
      </c>
      <c r="AA30" s="598"/>
      <c r="AB30" s="598"/>
      <c r="AC30" s="598"/>
      <c r="AD30" s="599" t="s">
        <v>222</v>
      </c>
      <c r="AE30" s="599"/>
      <c r="AF30" s="599"/>
      <c r="AG30" s="599"/>
      <c r="AH30" s="599"/>
      <c r="AI30" s="599"/>
      <c r="AJ30" s="599"/>
      <c r="AK30" s="599"/>
      <c r="AL30" s="600" t="s">
        <v>222</v>
      </c>
      <c r="AM30" s="601"/>
      <c r="AN30" s="601"/>
      <c r="AO30" s="602"/>
      <c r="AP30" s="641" t="s">
        <v>291</v>
      </c>
      <c r="AQ30" s="642"/>
      <c r="AR30" s="642"/>
      <c r="AS30" s="642"/>
      <c r="AT30" s="647" t="s">
        <v>292</v>
      </c>
      <c r="AU30" s="184"/>
      <c r="AV30" s="184"/>
      <c r="AW30" s="184"/>
      <c r="AX30" s="581" t="s">
        <v>170</v>
      </c>
      <c r="AY30" s="582"/>
      <c r="AZ30" s="582"/>
      <c r="BA30" s="582"/>
      <c r="BB30" s="582"/>
      <c r="BC30" s="582"/>
      <c r="BD30" s="582"/>
      <c r="BE30" s="582"/>
      <c r="BF30" s="583"/>
      <c r="BG30" s="653">
        <v>100</v>
      </c>
      <c r="BH30" s="654"/>
      <c r="BI30" s="654"/>
      <c r="BJ30" s="654"/>
      <c r="BK30" s="654"/>
      <c r="BL30" s="654"/>
      <c r="BM30" s="590">
        <v>99.6</v>
      </c>
      <c r="BN30" s="654"/>
      <c r="BO30" s="654"/>
      <c r="BP30" s="654"/>
      <c r="BQ30" s="655"/>
      <c r="BR30" s="653">
        <v>99.9</v>
      </c>
      <c r="BS30" s="654"/>
      <c r="BT30" s="654"/>
      <c r="BU30" s="654"/>
      <c r="BV30" s="654"/>
      <c r="BW30" s="654"/>
      <c r="BX30" s="590">
        <v>99.4</v>
      </c>
      <c r="BY30" s="654"/>
      <c r="BZ30" s="654"/>
      <c r="CA30" s="654"/>
      <c r="CB30" s="655"/>
      <c r="CD30" s="658"/>
      <c r="CE30" s="659"/>
      <c r="CF30" s="609" t="s">
        <v>293</v>
      </c>
      <c r="CG30" s="610"/>
      <c r="CH30" s="610"/>
      <c r="CI30" s="610"/>
      <c r="CJ30" s="610"/>
      <c r="CK30" s="610"/>
      <c r="CL30" s="610"/>
      <c r="CM30" s="610"/>
      <c r="CN30" s="610"/>
      <c r="CO30" s="610"/>
      <c r="CP30" s="610"/>
      <c r="CQ30" s="611"/>
      <c r="CR30" s="595">
        <v>663193</v>
      </c>
      <c r="CS30" s="596"/>
      <c r="CT30" s="596"/>
      <c r="CU30" s="596"/>
      <c r="CV30" s="596"/>
      <c r="CW30" s="596"/>
      <c r="CX30" s="596"/>
      <c r="CY30" s="597"/>
      <c r="CZ30" s="629">
        <v>8.9</v>
      </c>
      <c r="DA30" s="630"/>
      <c r="DB30" s="630"/>
      <c r="DC30" s="631"/>
      <c r="DD30" s="604">
        <v>620225</v>
      </c>
      <c r="DE30" s="596"/>
      <c r="DF30" s="596"/>
      <c r="DG30" s="596"/>
      <c r="DH30" s="596"/>
      <c r="DI30" s="596"/>
      <c r="DJ30" s="596"/>
      <c r="DK30" s="597"/>
      <c r="DL30" s="604">
        <v>620225</v>
      </c>
      <c r="DM30" s="596"/>
      <c r="DN30" s="596"/>
      <c r="DO30" s="596"/>
      <c r="DP30" s="596"/>
      <c r="DQ30" s="596"/>
      <c r="DR30" s="596"/>
      <c r="DS30" s="596"/>
      <c r="DT30" s="596"/>
      <c r="DU30" s="596"/>
      <c r="DV30" s="597"/>
      <c r="DW30" s="600">
        <v>14.3</v>
      </c>
      <c r="DX30" s="627"/>
      <c r="DY30" s="627"/>
      <c r="DZ30" s="627"/>
      <c r="EA30" s="627"/>
      <c r="EB30" s="627"/>
      <c r="EC30" s="628"/>
    </row>
    <row r="31" spans="2:133" ht="11.25" customHeight="1" x14ac:dyDescent="0.15">
      <c r="B31" s="592" t="s">
        <v>294</v>
      </c>
      <c r="C31" s="593"/>
      <c r="D31" s="593"/>
      <c r="E31" s="593"/>
      <c r="F31" s="593"/>
      <c r="G31" s="593"/>
      <c r="H31" s="593"/>
      <c r="I31" s="593"/>
      <c r="J31" s="593"/>
      <c r="K31" s="593"/>
      <c r="L31" s="593"/>
      <c r="M31" s="593"/>
      <c r="N31" s="593"/>
      <c r="O31" s="593"/>
      <c r="P31" s="593"/>
      <c r="Q31" s="594"/>
      <c r="R31" s="595">
        <v>319556</v>
      </c>
      <c r="S31" s="596"/>
      <c r="T31" s="596"/>
      <c r="U31" s="596"/>
      <c r="V31" s="596"/>
      <c r="W31" s="596"/>
      <c r="X31" s="596"/>
      <c r="Y31" s="597"/>
      <c r="Z31" s="598">
        <v>4.0999999999999996</v>
      </c>
      <c r="AA31" s="598"/>
      <c r="AB31" s="598"/>
      <c r="AC31" s="598"/>
      <c r="AD31" s="599" t="s">
        <v>222</v>
      </c>
      <c r="AE31" s="599"/>
      <c r="AF31" s="599"/>
      <c r="AG31" s="599"/>
      <c r="AH31" s="599"/>
      <c r="AI31" s="599"/>
      <c r="AJ31" s="599"/>
      <c r="AK31" s="599"/>
      <c r="AL31" s="600" t="s">
        <v>222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100</v>
      </c>
      <c r="BH31" s="615"/>
      <c r="BI31" s="615"/>
      <c r="BJ31" s="615"/>
      <c r="BK31" s="615"/>
      <c r="BL31" s="615"/>
      <c r="BM31" s="601">
        <v>99.6</v>
      </c>
      <c r="BN31" s="651"/>
      <c r="BO31" s="651"/>
      <c r="BP31" s="651"/>
      <c r="BQ31" s="652"/>
      <c r="BR31" s="650">
        <v>99.9</v>
      </c>
      <c r="BS31" s="615"/>
      <c r="BT31" s="615"/>
      <c r="BU31" s="615"/>
      <c r="BV31" s="615"/>
      <c r="BW31" s="615"/>
      <c r="BX31" s="601">
        <v>99.4</v>
      </c>
      <c r="BY31" s="651"/>
      <c r="BZ31" s="651"/>
      <c r="CA31" s="651"/>
      <c r="CB31" s="652"/>
      <c r="CD31" s="658"/>
      <c r="CE31" s="659"/>
      <c r="CF31" s="609" t="s">
        <v>297</v>
      </c>
      <c r="CG31" s="610"/>
      <c r="CH31" s="610"/>
      <c r="CI31" s="610"/>
      <c r="CJ31" s="610"/>
      <c r="CK31" s="610"/>
      <c r="CL31" s="610"/>
      <c r="CM31" s="610"/>
      <c r="CN31" s="610"/>
      <c r="CO31" s="610"/>
      <c r="CP31" s="610"/>
      <c r="CQ31" s="611"/>
      <c r="CR31" s="595">
        <v>75212</v>
      </c>
      <c r="CS31" s="615"/>
      <c r="CT31" s="615"/>
      <c r="CU31" s="615"/>
      <c r="CV31" s="615"/>
      <c r="CW31" s="615"/>
      <c r="CX31" s="615"/>
      <c r="CY31" s="616"/>
      <c r="CZ31" s="629">
        <v>1</v>
      </c>
      <c r="DA31" s="630"/>
      <c r="DB31" s="630"/>
      <c r="DC31" s="631"/>
      <c r="DD31" s="604">
        <v>63596</v>
      </c>
      <c r="DE31" s="615"/>
      <c r="DF31" s="615"/>
      <c r="DG31" s="615"/>
      <c r="DH31" s="615"/>
      <c r="DI31" s="615"/>
      <c r="DJ31" s="615"/>
      <c r="DK31" s="616"/>
      <c r="DL31" s="604">
        <v>62436</v>
      </c>
      <c r="DM31" s="615"/>
      <c r="DN31" s="615"/>
      <c r="DO31" s="615"/>
      <c r="DP31" s="615"/>
      <c r="DQ31" s="615"/>
      <c r="DR31" s="615"/>
      <c r="DS31" s="615"/>
      <c r="DT31" s="615"/>
      <c r="DU31" s="615"/>
      <c r="DV31" s="616"/>
      <c r="DW31" s="600">
        <v>1.4</v>
      </c>
      <c r="DX31" s="627"/>
      <c r="DY31" s="627"/>
      <c r="DZ31" s="627"/>
      <c r="EA31" s="627"/>
      <c r="EB31" s="627"/>
      <c r="EC31" s="628"/>
    </row>
    <row r="32" spans="2:133" ht="11.25" customHeight="1" x14ac:dyDescent="0.15">
      <c r="B32" s="592" t="s">
        <v>298</v>
      </c>
      <c r="C32" s="593"/>
      <c r="D32" s="593"/>
      <c r="E32" s="593"/>
      <c r="F32" s="593"/>
      <c r="G32" s="593"/>
      <c r="H32" s="593"/>
      <c r="I32" s="593"/>
      <c r="J32" s="593"/>
      <c r="K32" s="593"/>
      <c r="L32" s="593"/>
      <c r="M32" s="593"/>
      <c r="N32" s="593"/>
      <c r="O32" s="593"/>
      <c r="P32" s="593"/>
      <c r="Q32" s="594"/>
      <c r="R32" s="595">
        <v>235440</v>
      </c>
      <c r="S32" s="596"/>
      <c r="T32" s="596"/>
      <c r="U32" s="596"/>
      <c r="V32" s="596"/>
      <c r="W32" s="596"/>
      <c r="X32" s="596"/>
      <c r="Y32" s="597"/>
      <c r="Z32" s="598">
        <v>3</v>
      </c>
      <c r="AA32" s="598"/>
      <c r="AB32" s="598"/>
      <c r="AC32" s="598"/>
      <c r="AD32" s="599">
        <v>15589</v>
      </c>
      <c r="AE32" s="599"/>
      <c r="AF32" s="599"/>
      <c r="AG32" s="599"/>
      <c r="AH32" s="599"/>
      <c r="AI32" s="599"/>
      <c r="AJ32" s="599"/>
      <c r="AK32" s="599"/>
      <c r="AL32" s="600">
        <v>0.4</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99.9</v>
      </c>
      <c r="BH32" s="663"/>
      <c r="BI32" s="663"/>
      <c r="BJ32" s="663"/>
      <c r="BK32" s="663"/>
      <c r="BL32" s="663"/>
      <c r="BM32" s="664">
        <v>99.4</v>
      </c>
      <c r="BN32" s="663"/>
      <c r="BO32" s="663"/>
      <c r="BP32" s="663"/>
      <c r="BQ32" s="665"/>
      <c r="BR32" s="662">
        <v>99.9</v>
      </c>
      <c r="BS32" s="663"/>
      <c r="BT32" s="663"/>
      <c r="BU32" s="663"/>
      <c r="BV32" s="663"/>
      <c r="BW32" s="663"/>
      <c r="BX32" s="664">
        <v>99.1</v>
      </c>
      <c r="BY32" s="663"/>
      <c r="BZ32" s="663"/>
      <c r="CA32" s="663"/>
      <c r="CB32" s="665"/>
      <c r="CD32" s="660"/>
      <c r="CE32" s="661"/>
      <c r="CF32" s="609" t="s">
        <v>300</v>
      </c>
      <c r="CG32" s="610"/>
      <c r="CH32" s="610"/>
      <c r="CI32" s="610"/>
      <c r="CJ32" s="610"/>
      <c r="CK32" s="610"/>
      <c r="CL32" s="610"/>
      <c r="CM32" s="610"/>
      <c r="CN32" s="610"/>
      <c r="CO32" s="610"/>
      <c r="CP32" s="610"/>
      <c r="CQ32" s="611"/>
      <c r="CR32" s="595">
        <v>54</v>
      </c>
      <c r="CS32" s="596"/>
      <c r="CT32" s="596"/>
      <c r="CU32" s="596"/>
      <c r="CV32" s="596"/>
      <c r="CW32" s="596"/>
      <c r="CX32" s="596"/>
      <c r="CY32" s="597"/>
      <c r="CZ32" s="629">
        <v>0</v>
      </c>
      <c r="DA32" s="630"/>
      <c r="DB32" s="630"/>
      <c r="DC32" s="631"/>
      <c r="DD32" s="604">
        <v>54</v>
      </c>
      <c r="DE32" s="596"/>
      <c r="DF32" s="596"/>
      <c r="DG32" s="596"/>
      <c r="DH32" s="596"/>
      <c r="DI32" s="596"/>
      <c r="DJ32" s="596"/>
      <c r="DK32" s="597"/>
      <c r="DL32" s="604">
        <v>54</v>
      </c>
      <c r="DM32" s="596"/>
      <c r="DN32" s="596"/>
      <c r="DO32" s="596"/>
      <c r="DP32" s="596"/>
      <c r="DQ32" s="596"/>
      <c r="DR32" s="596"/>
      <c r="DS32" s="596"/>
      <c r="DT32" s="596"/>
      <c r="DU32" s="596"/>
      <c r="DV32" s="597"/>
      <c r="DW32" s="600">
        <v>0</v>
      </c>
      <c r="DX32" s="627"/>
      <c r="DY32" s="627"/>
      <c r="DZ32" s="627"/>
      <c r="EA32" s="627"/>
      <c r="EB32" s="627"/>
      <c r="EC32" s="628"/>
    </row>
    <row r="33" spans="2:133" ht="11.25" customHeight="1" x14ac:dyDescent="0.15">
      <c r="B33" s="592" t="s">
        <v>301</v>
      </c>
      <c r="C33" s="593"/>
      <c r="D33" s="593"/>
      <c r="E33" s="593"/>
      <c r="F33" s="593"/>
      <c r="G33" s="593"/>
      <c r="H33" s="593"/>
      <c r="I33" s="593"/>
      <c r="J33" s="593"/>
      <c r="K33" s="593"/>
      <c r="L33" s="593"/>
      <c r="M33" s="593"/>
      <c r="N33" s="593"/>
      <c r="O33" s="593"/>
      <c r="P33" s="593"/>
      <c r="Q33" s="594"/>
      <c r="R33" s="595">
        <v>898384</v>
      </c>
      <c r="S33" s="596"/>
      <c r="T33" s="596"/>
      <c r="U33" s="596"/>
      <c r="V33" s="596"/>
      <c r="W33" s="596"/>
      <c r="X33" s="596"/>
      <c r="Y33" s="597"/>
      <c r="Z33" s="598">
        <v>11.6</v>
      </c>
      <c r="AA33" s="598"/>
      <c r="AB33" s="598"/>
      <c r="AC33" s="598"/>
      <c r="AD33" s="599" t="s">
        <v>222</v>
      </c>
      <c r="AE33" s="599"/>
      <c r="AF33" s="599"/>
      <c r="AG33" s="599"/>
      <c r="AH33" s="599"/>
      <c r="AI33" s="599"/>
      <c r="AJ33" s="599"/>
      <c r="AK33" s="599"/>
      <c r="AL33" s="600" t="s">
        <v>222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3141859</v>
      </c>
      <c r="CS33" s="615"/>
      <c r="CT33" s="615"/>
      <c r="CU33" s="615"/>
      <c r="CV33" s="615"/>
      <c r="CW33" s="615"/>
      <c r="CX33" s="615"/>
      <c r="CY33" s="616"/>
      <c r="CZ33" s="629">
        <v>42.2</v>
      </c>
      <c r="DA33" s="630"/>
      <c r="DB33" s="630"/>
      <c r="DC33" s="631"/>
      <c r="DD33" s="604">
        <v>2471203</v>
      </c>
      <c r="DE33" s="615"/>
      <c r="DF33" s="615"/>
      <c r="DG33" s="615"/>
      <c r="DH33" s="615"/>
      <c r="DI33" s="615"/>
      <c r="DJ33" s="615"/>
      <c r="DK33" s="616"/>
      <c r="DL33" s="604">
        <v>1742144</v>
      </c>
      <c r="DM33" s="615"/>
      <c r="DN33" s="615"/>
      <c r="DO33" s="615"/>
      <c r="DP33" s="615"/>
      <c r="DQ33" s="615"/>
      <c r="DR33" s="615"/>
      <c r="DS33" s="615"/>
      <c r="DT33" s="615"/>
      <c r="DU33" s="615"/>
      <c r="DV33" s="616"/>
      <c r="DW33" s="600">
        <v>40.200000000000003</v>
      </c>
      <c r="DX33" s="627"/>
      <c r="DY33" s="627"/>
      <c r="DZ33" s="627"/>
      <c r="EA33" s="627"/>
      <c r="EB33" s="627"/>
      <c r="EC33" s="628"/>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222</v>
      </c>
      <c r="S34" s="596"/>
      <c r="T34" s="596"/>
      <c r="U34" s="596"/>
      <c r="V34" s="596"/>
      <c r="W34" s="596"/>
      <c r="X34" s="596"/>
      <c r="Y34" s="597"/>
      <c r="Z34" s="598" t="s">
        <v>222</v>
      </c>
      <c r="AA34" s="598"/>
      <c r="AB34" s="598"/>
      <c r="AC34" s="598"/>
      <c r="AD34" s="599" t="s">
        <v>222</v>
      </c>
      <c r="AE34" s="599"/>
      <c r="AF34" s="599"/>
      <c r="AG34" s="599"/>
      <c r="AH34" s="599"/>
      <c r="AI34" s="599"/>
      <c r="AJ34" s="599"/>
      <c r="AK34" s="599"/>
      <c r="AL34" s="600" t="s">
        <v>222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953602</v>
      </c>
      <c r="CS34" s="596"/>
      <c r="CT34" s="596"/>
      <c r="CU34" s="596"/>
      <c r="CV34" s="596"/>
      <c r="CW34" s="596"/>
      <c r="CX34" s="596"/>
      <c r="CY34" s="597"/>
      <c r="CZ34" s="629">
        <v>12.8</v>
      </c>
      <c r="DA34" s="630"/>
      <c r="DB34" s="630"/>
      <c r="DC34" s="631"/>
      <c r="DD34" s="604">
        <v>711377</v>
      </c>
      <c r="DE34" s="596"/>
      <c r="DF34" s="596"/>
      <c r="DG34" s="596"/>
      <c r="DH34" s="596"/>
      <c r="DI34" s="596"/>
      <c r="DJ34" s="596"/>
      <c r="DK34" s="597"/>
      <c r="DL34" s="604">
        <v>607002</v>
      </c>
      <c r="DM34" s="596"/>
      <c r="DN34" s="596"/>
      <c r="DO34" s="596"/>
      <c r="DP34" s="596"/>
      <c r="DQ34" s="596"/>
      <c r="DR34" s="596"/>
      <c r="DS34" s="596"/>
      <c r="DT34" s="596"/>
      <c r="DU34" s="596"/>
      <c r="DV34" s="597"/>
      <c r="DW34" s="600">
        <v>14</v>
      </c>
      <c r="DX34" s="627"/>
      <c r="DY34" s="627"/>
      <c r="DZ34" s="627"/>
      <c r="EA34" s="627"/>
      <c r="EB34" s="627"/>
      <c r="EC34" s="628"/>
    </row>
    <row r="35" spans="2:133" ht="11.25" customHeight="1" x14ac:dyDescent="0.15">
      <c r="B35" s="592" t="s">
        <v>307</v>
      </c>
      <c r="C35" s="593"/>
      <c r="D35" s="593"/>
      <c r="E35" s="593"/>
      <c r="F35" s="593"/>
      <c r="G35" s="593"/>
      <c r="H35" s="593"/>
      <c r="I35" s="593"/>
      <c r="J35" s="593"/>
      <c r="K35" s="593"/>
      <c r="L35" s="593"/>
      <c r="M35" s="593"/>
      <c r="N35" s="593"/>
      <c r="O35" s="593"/>
      <c r="P35" s="593"/>
      <c r="Q35" s="594"/>
      <c r="R35" s="595">
        <v>183484</v>
      </c>
      <c r="S35" s="596"/>
      <c r="T35" s="596"/>
      <c r="U35" s="596"/>
      <c r="V35" s="596"/>
      <c r="W35" s="596"/>
      <c r="X35" s="596"/>
      <c r="Y35" s="597"/>
      <c r="Z35" s="598">
        <v>2.4</v>
      </c>
      <c r="AA35" s="598"/>
      <c r="AB35" s="598"/>
      <c r="AC35" s="598"/>
      <c r="AD35" s="599" t="s">
        <v>222</v>
      </c>
      <c r="AE35" s="599"/>
      <c r="AF35" s="599"/>
      <c r="AG35" s="599"/>
      <c r="AH35" s="599"/>
      <c r="AI35" s="599"/>
      <c r="AJ35" s="599"/>
      <c r="AK35" s="599"/>
      <c r="AL35" s="600" t="s">
        <v>222</v>
      </c>
      <c r="AM35" s="601"/>
      <c r="AN35" s="601"/>
      <c r="AO35" s="602"/>
      <c r="AP35" s="188"/>
      <c r="AQ35" s="606" t="s">
        <v>308</v>
      </c>
      <c r="AR35" s="607"/>
      <c r="AS35" s="607"/>
      <c r="AT35" s="607"/>
      <c r="AU35" s="607"/>
      <c r="AV35" s="607"/>
      <c r="AW35" s="607"/>
      <c r="AX35" s="607"/>
      <c r="AY35" s="608"/>
      <c r="AZ35" s="584">
        <v>928508</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110737</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27529</v>
      </c>
      <c r="CS35" s="615"/>
      <c r="CT35" s="615"/>
      <c r="CU35" s="615"/>
      <c r="CV35" s="615"/>
      <c r="CW35" s="615"/>
      <c r="CX35" s="615"/>
      <c r="CY35" s="616"/>
      <c r="CZ35" s="629">
        <v>0.4</v>
      </c>
      <c r="DA35" s="630"/>
      <c r="DB35" s="630"/>
      <c r="DC35" s="631"/>
      <c r="DD35" s="604">
        <v>12516</v>
      </c>
      <c r="DE35" s="615"/>
      <c r="DF35" s="615"/>
      <c r="DG35" s="615"/>
      <c r="DH35" s="615"/>
      <c r="DI35" s="615"/>
      <c r="DJ35" s="615"/>
      <c r="DK35" s="616"/>
      <c r="DL35" s="604">
        <v>2710</v>
      </c>
      <c r="DM35" s="615"/>
      <c r="DN35" s="615"/>
      <c r="DO35" s="615"/>
      <c r="DP35" s="615"/>
      <c r="DQ35" s="615"/>
      <c r="DR35" s="615"/>
      <c r="DS35" s="615"/>
      <c r="DT35" s="615"/>
      <c r="DU35" s="615"/>
      <c r="DV35" s="616"/>
      <c r="DW35" s="600">
        <v>0.1</v>
      </c>
      <c r="DX35" s="627"/>
      <c r="DY35" s="627"/>
      <c r="DZ35" s="627"/>
      <c r="EA35" s="627"/>
      <c r="EB35" s="627"/>
      <c r="EC35" s="628"/>
    </row>
    <row r="36" spans="2:133" ht="11.25" customHeight="1" x14ac:dyDescent="0.15">
      <c r="B36" s="638" t="s">
        <v>311</v>
      </c>
      <c r="C36" s="639"/>
      <c r="D36" s="639"/>
      <c r="E36" s="639"/>
      <c r="F36" s="639"/>
      <c r="G36" s="639"/>
      <c r="H36" s="639"/>
      <c r="I36" s="639"/>
      <c r="J36" s="639"/>
      <c r="K36" s="639"/>
      <c r="L36" s="639"/>
      <c r="M36" s="639"/>
      <c r="N36" s="639"/>
      <c r="O36" s="639"/>
      <c r="P36" s="639"/>
      <c r="Q36" s="640"/>
      <c r="R36" s="667">
        <v>7732498</v>
      </c>
      <c r="S36" s="668"/>
      <c r="T36" s="668"/>
      <c r="U36" s="668"/>
      <c r="V36" s="668"/>
      <c r="W36" s="668"/>
      <c r="X36" s="668"/>
      <c r="Y36" s="669"/>
      <c r="Z36" s="670">
        <v>100</v>
      </c>
      <c r="AA36" s="670"/>
      <c r="AB36" s="670"/>
      <c r="AC36" s="670"/>
      <c r="AD36" s="671">
        <v>4146161</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264384</v>
      </c>
      <c r="BA36" s="596"/>
      <c r="BB36" s="596"/>
      <c r="BC36" s="596"/>
      <c r="BD36" s="615"/>
      <c r="BE36" s="615"/>
      <c r="BF36" s="652"/>
      <c r="BG36" s="609" t="s">
        <v>313</v>
      </c>
      <c r="BH36" s="610"/>
      <c r="BI36" s="610"/>
      <c r="BJ36" s="610"/>
      <c r="BK36" s="610"/>
      <c r="BL36" s="610"/>
      <c r="BM36" s="610"/>
      <c r="BN36" s="610"/>
      <c r="BO36" s="610"/>
      <c r="BP36" s="610"/>
      <c r="BQ36" s="610"/>
      <c r="BR36" s="610"/>
      <c r="BS36" s="610"/>
      <c r="BT36" s="610"/>
      <c r="BU36" s="611"/>
      <c r="BV36" s="595">
        <v>88397</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1191665</v>
      </c>
      <c r="CS36" s="596"/>
      <c r="CT36" s="596"/>
      <c r="CU36" s="596"/>
      <c r="CV36" s="596"/>
      <c r="CW36" s="596"/>
      <c r="CX36" s="596"/>
      <c r="CY36" s="597"/>
      <c r="CZ36" s="629">
        <v>16</v>
      </c>
      <c r="DA36" s="630"/>
      <c r="DB36" s="630"/>
      <c r="DC36" s="631"/>
      <c r="DD36" s="604">
        <v>956012</v>
      </c>
      <c r="DE36" s="596"/>
      <c r="DF36" s="596"/>
      <c r="DG36" s="596"/>
      <c r="DH36" s="596"/>
      <c r="DI36" s="596"/>
      <c r="DJ36" s="596"/>
      <c r="DK36" s="597"/>
      <c r="DL36" s="604">
        <v>605003</v>
      </c>
      <c r="DM36" s="596"/>
      <c r="DN36" s="596"/>
      <c r="DO36" s="596"/>
      <c r="DP36" s="596"/>
      <c r="DQ36" s="596"/>
      <c r="DR36" s="596"/>
      <c r="DS36" s="596"/>
      <c r="DT36" s="596"/>
      <c r="DU36" s="596"/>
      <c r="DV36" s="597"/>
      <c r="DW36" s="600">
        <v>14</v>
      </c>
      <c r="DX36" s="627"/>
      <c r="DY36" s="627"/>
      <c r="DZ36" s="627"/>
      <c r="EA36" s="627"/>
      <c r="EB36" s="627"/>
      <c r="EC36" s="628"/>
    </row>
    <row r="37" spans="2:133" ht="11.25" customHeight="1" x14ac:dyDescent="0.15">
      <c r="AQ37" s="674" t="s">
        <v>315</v>
      </c>
      <c r="AR37" s="675"/>
      <c r="AS37" s="675"/>
      <c r="AT37" s="675"/>
      <c r="AU37" s="675"/>
      <c r="AV37" s="675"/>
      <c r="AW37" s="675"/>
      <c r="AX37" s="675"/>
      <c r="AY37" s="676"/>
      <c r="AZ37" s="595">
        <v>147338</v>
      </c>
      <c r="BA37" s="596"/>
      <c r="BB37" s="596"/>
      <c r="BC37" s="596"/>
      <c r="BD37" s="615"/>
      <c r="BE37" s="615"/>
      <c r="BF37" s="652"/>
      <c r="BG37" s="609" t="s">
        <v>316</v>
      </c>
      <c r="BH37" s="610"/>
      <c r="BI37" s="610"/>
      <c r="BJ37" s="610"/>
      <c r="BK37" s="610"/>
      <c r="BL37" s="610"/>
      <c r="BM37" s="610"/>
      <c r="BN37" s="610"/>
      <c r="BO37" s="610"/>
      <c r="BP37" s="610"/>
      <c r="BQ37" s="610"/>
      <c r="BR37" s="610"/>
      <c r="BS37" s="610"/>
      <c r="BT37" s="610"/>
      <c r="BU37" s="611"/>
      <c r="BV37" s="595">
        <v>1550</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433892</v>
      </c>
      <c r="CS37" s="615"/>
      <c r="CT37" s="615"/>
      <c r="CU37" s="615"/>
      <c r="CV37" s="615"/>
      <c r="CW37" s="615"/>
      <c r="CX37" s="615"/>
      <c r="CY37" s="616"/>
      <c r="CZ37" s="629">
        <v>5.8</v>
      </c>
      <c r="DA37" s="630"/>
      <c r="DB37" s="630"/>
      <c r="DC37" s="631"/>
      <c r="DD37" s="604">
        <v>418591</v>
      </c>
      <c r="DE37" s="615"/>
      <c r="DF37" s="615"/>
      <c r="DG37" s="615"/>
      <c r="DH37" s="615"/>
      <c r="DI37" s="615"/>
      <c r="DJ37" s="615"/>
      <c r="DK37" s="616"/>
      <c r="DL37" s="604">
        <v>408113</v>
      </c>
      <c r="DM37" s="615"/>
      <c r="DN37" s="615"/>
      <c r="DO37" s="615"/>
      <c r="DP37" s="615"/>
      <c r="DQ37" s="615"/>
      <c r="DR37" s="615"/>
      <c r="DS37" s="615"/>
      <c r="DT37" s="615"/>
      <c r="DU37" s="615"/>
      <c r="DV37" s="616"/>
      <c r="DW37" s="600">
        <v>9.4</v>
      </c>
      <c r="DX37" s="627"/>
      <c r="DY37" s="627"/>
      <c r="DZ37" s="627"/>
      <c r="EA37" s="627"/>
      <c r="EB37" s="627"/>
      <c r="EC37" s="628"/>
    </row>
    <row r="38" spans="2:133" ht="11.25" customHeight="1" x14ac:dyDescent="0.15">
      <c r="AQ38" s="674" t="s">
        <v>318</v>
      </c>
      <c r="AR38" s="675"/>
      <c r="AS38" s="675"/>
      <c r="AT38" s="675"/>
      <c r="AU38" s="675"/>
      <c r="AV38" s="675"/>
      <c r="AW38" s="675"/>
      <c r="AX38" s="675"/>
      <c r="AY38" s="676"/>
      <c r="AZ38" s="595">
        <v>39802</v>
      </c>
      <c r="BA38" s="596"/>
      <c r="BB38" s="596"/>
      <c r="BC38" s="596"/>
      <c r="BD38" s="615"/>
      <c r="BE38" s="615"/>
      <c r="BF38" s="652"/>
      <c r="BG38" s="609" t="s">
        <v>319</v>
      </c>
      <c r="BH38" s="610"/>
      <c r="BI38" s="610"/>
      <c r="BJ38" s="610"/>
      <c r="BK38" s="610"/>
      <c r="BL38" s="610"/>
      <c r="BM38" s="610"/>
      <c r="BN38" s="610"/>
      <c r="BO38" s="610"/>
      <c r="BP38" s="610"/>
      <c r="BQ38" s="610"/>
      <c r="BR38" s="610"/>
      <c r="BS38" s="610"/>
      <c r="BT38" s="610"/>
      <c r="BU38" s="611"/>
      <c r="BV38" s="595">
        <v>2697</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659214</v>
      </c>
      <c r="CS38" s="596"/>
      <c r="CT38" s="596"/>
      <c r="CU38" s="596"/>
      <c r="CV38" s="596"/>
      <c r="CW38" s="596"/>
      <c r="CX38" s="596"/>
      <c r="CY38" s="597"/>
      <c r="CZ38" s="629">
        <v>8.9</v>
      </c>
      <c r="DA38" s="630"/>
      <c r="DB38" s="630"/>
      <c r="DC38" s="631"/>
      <c r="DD38" s="604">
        <v>571632</v>
      </c>
      <c r="DE38" s="596"/>
      <c r="DF38" s="596"/>
      <c r="DG38" s="596"/>
      <c r="DH38" s="596"/>
      <c r="DI38" s="596"/>
      <c r="DJ38" s="596"/>
      <c r="DK38" s="597"/>
      <c r="DL38" s="604">
        <v>527429</v>
      </c>
      <c r="DM38" s="596"/>
      <c r="DN38" s="596"/>
      <c r="DO38" s="596"/>
      <c r="DP38" s="596"/>
      <c r="DQ38" s="596"/>
      <c r="DR38" s="596"/>
      <c r="DS38" s="596"/>
      <c r="DT38" s="596"/>
      <c r="DU38" s="596"/>
      <c r="DV38" s="597"/>
      <c r="DW38" s="600">
        <v>12.2</v>
      </c>
      <c r="DX38" s="627"/>
      <c r="DY38" s="627"/>
      <c r="DZ38" s="627"/>
      <c r="EA38" s="627"/>
      <c r="EB38" s="627"/>
      <c r="EC38" s="628"/>
    </row>
    <row r="39" spans="2:133" ht="11.25" customHeight="1" x14ac:dyDescent="0.15">
      <c r="AQ39" s="674" t="s">
        <v>321</v>
      </c>
      <c r="AR39" s="675"/>
      <c r="AS39" s="675"/>
      <c r="AT39" s="675"/>
      <c r="AU39" s="675"/>
      <c r="AV39" s="675"/>
      <c r="AW39" s="675"/>
      <c r="AX39" s="675"/>
      <c r="AY39" s="676"/>
      <c r="AZ39" s="595">
        <v>14069</v>
      </c>
      <c r="BA39" s="596"/>
      <c r="BB39" s="596"/>
      <c r="BC39" s="596"/>
      <c r="BD39" s="615"/>
      <c r="BE39" s="615"/>
      <c r="BF39" s="652"/>
      <c r="BG39" s="680" t="s">
        <v>322</v>
      </c>
      <c r="BH39" s="681"/>
      <c r="BI39" s="681"/>
      <c r="BJ39" s="681"/>
      <c r="BK39" s="681"/>
      <c r="BL39" s="189"/>
      <c r="BM39" s="610" t="s">
        <v>323</v>
      </c>
      <c r="BN39" s="610"/>
      <c r="BO39" s="610"/>
      <c r="BP39" s="610"/>
      <c r="BQ39" s="610"/>
      <c r="BR39" s="610"/>
      <c r="BS39" s="610"/>
      <c r="BT39" s="610"/>
      <c r="BU39" s="611"/>
      <c r="BV39" s="595">
        <v>119</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206582</v>
      </c>
      <c r="CS39" s="615"/>
      <c r="CT39" s="615"/>
      <c r="CU39" s="615"/>
      <c r="CV39" s="615"/>
      <c r="CW39" s="615"/>
      <c r="CX39" s="615"/>
      <c r="CY39" s="616"/>
      <c r="CZ39" s="629">
        <v>2.8</v>
      </c>
      <c r="DA39" s="630"/>
      <c r="DB39" s="630"/>
      <c r="DC39" s="631"/>
      <c r="DD39" s="604">
        <v>203709</v>
      </c>
      <c r="DE39" s="615"/>
      <c r="DF39" s="615"/>
      <c r="DG39" s="615"/>
      <c r="DH39" s="615"/>
      <c r="DI39" s="615"/>
      <c r="DJ39" s="615"/>
      <c r="DK39" s="616"/>
      <c r="DL39" s="604" t="s">
        <v>325</v>
      </c>
      <c r="DM39" s="615"/>
      <c r="DN39" s="615"/>
      <c r="DO39" s="615"/>
      <c r="DP39" s="615"/>
      <c r="DQ39" s="615"/>
      <c r="DR39" s="615"/>
      <c r="DS39" s="615"/>
      <c r="DT39" s="615"/>
      <c r="DU39" s="615"/>
      <c r="DV39" s="616"/>
      <c r="DW39" s="600" t="s">
        <v>325</v>
      </c>
      <c r="DX39" s="627"/>
      <c r="DY39" s="627"/>
      <c r="DZ39" s="627"/>
      <c r="EA39" s="627"/>
      <c r="EB39" s="627"/>
      <c r="EC39" s="62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132443</v>
      </c>
      <c r="BA40" s="596"/>
      <c r="BB40" s="596"/>
      <c r="BC40" s="596"/>
      <c r="BD40" s="615"/>
      <c r="BE40" s="615"/>
      <c r="BF40" s="652"/>
      <c r="BG40" s="680"/>
      <c r="BH40" s="681"/>
      <c r="BI40" s="681"/>
      <c r="BJ40" s="681"/>
      <c r="BK40" s="681"/>
      <c r="BL40" s="189"/>
      <c r="BM40" s="610" t="s">
        <v>327</v>
      </c>
      <c r="BN40" s="610"/>
      <c r="BO40" s="610"/>
      <c r="BP40" s="610"/>
      <c r="BQ40" s="610"/>
      <c r="BR40" s="610"/>
      <c r="BS40" s="610"/>
      <c r="BT40" s="610"/>
      <c r="BU40" s="611"/>
      <c r="BV40" s="595">
        <v>88</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103267</v>
      </c>
      <c r="CS40" s="596"/>
      <c r="CT40" s="596"/>
      <c r="CU40" s="596"/>
      <c r="CV40" s="596"/>
      <c r="CW40" s="596"/>
      <c r="CX40" s="596"/>
      <c r="CY40" s="597"/>
      <c r="CZ40" s="629">
        <v>1.4</v>
      </c>
      <c r="DA40" s="630"/>
      <c r="DB40" s="630"/>
      <c r="DC40" s="631"/>
      <c r="DD40" s="604">
        <v>15957</v>
      </c>
      <c r="DE40" s="596"/>
      <c r="DF40" s="596"/>
      <c r="DG40" s="596"/>
      <c r="DH40" s="596"/>
      <c r="DI40" s="596"/>
      <c r="DJ40" s="596"/>
      <c r="DK40" s="597"/>
      <c r="DL40" s="604" t="s">
        <v>325</v>
      </c>
      <c r="DM40" s="596"/>
      <c r="DN40" s="596"/>
      <c r="DO40" s="596"/>
      <c r="DP40" s="596"/>
      <c r="DQ40" s="596"/>
      <c r="DR40" s="596"/>
      <c r="DS40" s="596"/>
      <c r="DT40" s="596"/>
      <c r="DU40" s="596"/>
      <c r="DV40" s="597"/>
      <c r="DW40" s="600" t="s">
        <v>325</v>
      </c>
      <c r="DX40" s="627"/>
      <c r="DY40" s="627"/>
      <c r="DZ40" s="627"/>
      <c r="EA40" s="627"/>
      <c r="EB40" s="627"/>
      <c r="EC40" s="62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7" t="s">
        <v>329</v>
      </c>
      <c r="AR41" s="618"/>
      <c r="AS41" s="618"/>
      <c r="AT41" s="618"/>
      <c r="AU41" s="618"/>
      <c r="AV41" s="618"/>
      <c r="AW41" s="618"/>
      <c r="AX41" s="618"/>
      <c r="AY41" s="619"/>
      <c r="AZ41" s="667">
        <v>330472</v>
      </c>
      <c r="BA41" s="668"/>
      <c r="BB41" s="668"/>
      <c r="BC41" s="668"/>
      <c r="BD41" s="663"/>
      <c r="BE41" s="663"/>
      <c r="BF41" s="665"/>
      <c r="BG41" s="682"/>
      <c r="BH41" s="683"/>
      <c r="BI41" s="683"/>
      <c r="BJ41" s="683"/>
      <c r="BK41" s="683"/>
      <c r="BL41" s="191"/>
      <c r="BM41" s="618" t="s">
        <v>330</v>
      </c>
      <c r="BN41" s="618"/>
      <c r="BO41" s="618"/>
      <c r="BP41" s="618"/>
      <c r="BQ41" s="618"/>
      <c r="BR41" s="618"/>
      <c r="BS41" s="618"/>
      <c r="BT41" s="618"/>
      <c r="BU41" s="619"/>
      <c r="BV41" s="667">
        <v>301</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15"/>
      <c r="CT41" s="615"/>
      <c r="CU41" s="615"/>
      <c r="CV41" s="615"/>
      <c r="CW41" s="615"/>
      <c r="CX41" s="615"/>
      <c r="CY41" s="616"/>
      <c r="CZ41" s="629" t="s">
        <v>332</v>
      </c>
      <c r="DA41" s="630"/>
      <c r="DB41" s="630"/>
      <c r="DC41" s="631"/>
      <c r="DD41" s="604" t="s">
        <v>332</v>
      </c>
      <c r="DE41" s="615"/>
      <c r="DF41" s="615"/>
      <c r="DG41" s="615"/>
      <c r="DH41" s="615"/>
      <c r="DI41" s="615"/>
      <c r="DJ41" s="615"/>
      <c r="DK41" s="616"/>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1726510</v>
      </c>
      <c r="CS42" s="596"/>
      <c r="CT42" s="596"/>
      <c r="CU42" s="596"/>
      <c r="CV42" s="596"/>
      <c r="CW42" s="596"/>
      <c r="CX42" s="596"/>
      <c r="CY42" s="597"/>
      <c r="CZ42" s="629">
        <v>23.2</v>
      </c>
      <c r="DA42" s="678"/>
      <c r="DB42" s="678"/>
      <c r="DC42" s="679"/>
      <c r="DD42" s="604">
        <v>528047</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44690</v>
      </c>
      <c r="CS43" s="615"/>
      <c r="CT43" s="615"/>
      <c r="CU43" s="615"/>
      <c r="CV43" s="615"/>
      <c r="CW43" s="615"/>
      <c r="CX43" s="615"/>
      <c r="CY43" s="616"/>
      <c r="CZ43" s="629">
        <v>0.6</v>
      </c>
      <c r="DA43" s="630"/>
      <c r="DB43" s="630"/>
      <c r="DC43" s="631"/>
      <c r="DD43" s="604">
        <v>44690</v>
      </c>
      <c r="DE43" s="615"/>
      <c r="DF43" s="615"/>
      <c r="DG43" s="615"/>
      <c r="DH43" s="615"/>
      <c r="DI43" s="615"/>
      <c r="DJ43" s="615"/>
      <c r="DK43" s="616"/>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1277823</v>
      </c>
      <c r="CS44" s="596"/>
      <c r="CT44" s="596"/>
      <c r="CU44" s="596"/>
      <c r="CV44" s="596"/>
      <c r="CW44" s="596"/>
      <c r="CX44" s="596"/>
      <c r="CY44" s="597"/>
      <c r="CZ44" s="629">
        <v>17.2</v>
      </c>
      <c r="DA44" s="678"/>
      <c r="DB44" s="678"/>
      <c r="DC44" s="679"/>
      <c r="DD44" s="604">
        <v>444887</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315855</v>
      </c>
      <c r="CS45" s="615"/>
      <c r="CT45" s="615"/>
      <c r="CU45" s="615"/>
      <c r="CV45" s="615"/>
      <c r="CW45" s="615"/>
      <c r="CX45" s="615"/>
      <c r="CY45" s="616"/>
      <c r="CZ45" s="629">
        <v>4.2</v>
      </c>
      <c r="DA45" s="630"/>
      <c r="DB45" s="630"/>
      <c r="DC45" s="631"/>
      <c r="DD45" s="604">
        <v>37968</v>
      </c>
      <c r="DE45" s="615"/>
      <c r="DF45" s="615"/>
      <c r="DG45" s="615"/>
      <c r="DH45" s="615"/>
      <c r="DI45" s="615"/>
      <c r="DJ45" s="615"/>
      <c r="DK45" s="616"/>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710327</v>
      </c>
      <c r="CS46" s="596"/>
      <c r="CT46" s="596"/>
      <c r="CU46" s="596"/>
      <c r="CV46" s="596"/>
      <c r="CW46" s="596"/>
      <c r="CX46" s="596"/>
      <c r="CY46" s="597"/>
      <c r="CZ46" s="629">
        <v>9.5</v>
      </c>
      <c r="DA46" s="678"/>
      <c r="DB46" s="678"/>
      <c r="DC46" s="679"/>
      <c r="DD46" s="604">
        <v>405815</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448687</v>
      </c>
      <c r="CS47" s="615"/>
      <c r="CT47" s="615"/>
      <c r="CU47" s="615"/>
      <c r="CV47" s="615"/>
      <c r="CW47" s="615"/>
      <c r="CX47" s="615"/>
      <c r="CY47" s="616"/>
      <c r="CZ47" s="629">
        <v>6</v>
      </c>
      <c r="DA47" s="630"/>
      <c r="DB47" s="630"/>
      <c r="DC47" s="631"/>
      <c r="DD47" s="604">
        <v>83160</v>
      </c>
      <c r="DE47" s="615"/>
      <c r="DF47" s="615"/>
      <c r="DG47" s="615"/>
      <c r="DH47" s="615"/>
      <c r="DI47" s="615"/>
      <c r="DJ47" s="615"/>
      <c r="DK47" s="616"/>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222</v>
      </c>
      <c r="CS48" s="596"/>
      <c r="CT48" s="596"/>
      <c r="CU48" s="596"/>
      <c r="CV48" s="596"/>
      <c r="CW48" s="596"/>
      <c r="CX48" s="596"/>
      <c r="CY48" s="597"/>
      <c r="CZ48" s="629" t="s">
        <v>222</v>
      </c>
      <c r="DA48" s="678"/>
      <c r="DB48" s="678"/>
      <c r="DC48" s="679"/>
      <c r="DD48" s="604" t="s">
        <v>222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7441138</v>
      </c>
      <c r="CS49" s="663"/>
      <c r="CT49" s="663"/>
      <c r="CU49" s="663"/>
      <c r="CV49" s="663"/>
      <c r="CW49" s="663"/>
      <c r="CX49" s="663"/>
      <c r="CY49" s="690"/>
      <c r="CZ49" s="691">
        <v>100</v>
      </c>
      <c r="DA49" s="692"/>
      <c r="DB49" s="692"/>
      <c r="DC49" s="693"/>
      <c r="DD49" s="694">
        <v>4805102</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DV102" sqref="DV102:DZ10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7732</v>
      </c>
      <c r="R7" s="725"/>
      <c r="S7" s="725"/>
      <c r="T7" s="725"/>
      <c r="U7" s="725"/>
      <c r="V7" s="725">
        <v>7441</v>
      </c>
      <c r="W7" s="725"/>
      <c r="X7" s="725"/>
      <c r="Y7" s="725"/>
      <c r="Z7" s="725"/>
      <c r="AA7" s="725">
        <v>291</v>
      </c>
      <c r="AB7" s="725"/>
      <c r="AC7" s="725"/>
      <c r="AD7" s="725"/>
      <c r="AE7" s="726"/>
      <c r="AF7" s="727">
        <v>213</v>
      </c>
      <c r="AG7" s="728"/>
      <c r="AH7" s="728"/>
      <c r="AI7" s="728"/>
      <c r="AJ7" s="729"/>
      <c r="AK7" s="764">
        <v>12</v>
      </c>
      <c r="AL7" s="765"/>
      <c r="AM7" s="765"/>
      <c r="AN7" s="765"/>
      <c r="AO7" s="765"/>
      <c r="AP7" s="765">
        <v>8407</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541</v>
      </c>
      <c r="BT7" s="769"/>
      <c r="BU7" s="769"/>
      <c r="BV7" s="769"/>
      <c r="BW7" s="769"/>
      <c r="BX7" s="769"/>
      <c r="BY7" s="769"/>
      <c r="BZ7" s="769"/>
      <c r="CA7" s="769"/>
      <c r="CB7" s="769"/>
      <c r="CC7" s="769"/>
      <c r="CD7" s="769"/>
      <c r="CE7" s="769"/>
      <c r="CF7" s="769"/>
      <c r="CG7" s="770"/>
      <c r="CH7" s="761">
        <v>0</v>
      </c>
      <c r="CI7" s="762"/>
      <c r="CJ7" s="762"/>
      <c r="CK7" s="762"/>
      <c r="CL7" s="763"/>
      <c r="CM7" s="761">
        <v>20</v>
      </c>
      <c r="CN7" s="762"/>
      <c r="CO7" s="762"/>
      <c r="CP7" s="762"/>
      <c r="CQ7" s="763"/>
      <c r="CR7" s="761">
        <v>9</v>
      </c>
      <c r="CS7" s="762"/>
      <c r="CT7" s="762"/>
      <c r="CU7" s="762"/>
      <c r="CV7" s="763"/>
      <c r="CW7" s="761" t="s">
        <v>482</v>
      </c>
      <c r="CX7" s="762"/>
      <c r="CY7" s="762"/>
      <c r="CZ7" s="762"/>
      <c r="DA7" s="763"/>
      <c r="DB7" s="761" t="s">
        <v>482</v>
      </c>
      <c r="DC7" s="762"/>
      <c r="DD7" s="762"/>
      <c r="DE7" s="762"/>
      <c r="DF7" s="763"/>
      <c r="DG7" s="761" t="s">
        <v>482</v>
      </c>
      <c r="DH7" s="762"/>
      <c r="DI7" s="762"/>
      <c r="DJ7" s="762"/>
      <c r="DK7" s="763"/>
      <c r="DL7" s="761" t="s">
        <v>482</v>
      </c>
      <c r="DM7" s="762"/>
      <c r="DN7" s="762"/>
      <c r="DO7" s="762"/>
      <c r="DP7" s="763"/>
      <c r="DQ7" s="761" t="s">
        <v>482</v>
      </c>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368</v>
      </c>
      <c r="B23" s="780" t="s">
        <v>369</v>
      </c>
      <c r="C23" s="781"/>
      <c r="D23" s="781"/>
      <c r="E23" s="781"/>
      <c r="F23" s="781"/>
      <c r="G23" s="781"/>
      <c r="H23" s="781"/>
      <c r="I23" s="781"/>
      <c r="J23" s="781"/>
      <c r="K23" s="781"/>
      <c r="L23" s="781"/>
      <c r="M23" s="781"/>
      <c r="N23" s="781"/>
      <c r="O23" s="781"/>
      <c r="P23" s="782"/>
      <c r="Q23" s="783">
        <v>7732</v>
      </c>
      <c r="R23" s="784"/>
      <c r="S23" s="784"/>
      <c r="T23" s="784"/>
      <c r="U23" s="784"/>
      <c r="V23" s="784">
        <v>7441</v>
      </c>
      <c r="W23" s="784"/>
      <c r="X23" s="784"/>
      <c r="Y23" s="784"/>
      <c r="Z23" s="784"/>
      <c r="AA23" s="784">
        <v>291</v>
      </c>
      <c r="AB23" s="784"/>
      <c r="AC23" s="784"/>
      <c r="AD23" s="784"/>
      <c r="AE23" s="785"/>
      <c r="AF23" s="786">
        <v>213</v>
      </c>
      <c r="AG23" s="784"/>
      <c r="AH23" s="784"/>
      <c r="AI23" s="784"/>
      <c r="AJ23" s="787"/>
      <c r="AK23" s="788"/>
      <c r="AL23" s="789"/>
      <c r="AM23" s="789"/>
      <c r="AN23" s="789"/>
      <c r="AO23" s="789"/>
      <c r="AP23" s="784">
        <v>8407</v>
      </c>
      <c r="AQ23" s="784"/>
      <c r="AR23" s="784"/>
      <c r="AS23" s="784"/>
      <c r="AT23" s="784"/>
      <c r="AU23" s="790"/>
      <c r="AV23" s="790"/>
      <c r="AW23" s="790"/>
      <c r="AX23" s="790"/>
      <c r="AY23" s="791"/>
      <c r="AZ23" s="799" t="s">
        <v>222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380</v>
      </c>
      <c r="C28" s="722"/>
      <c r="D28" s="722"/>
      <c r="E28" s="722"/>
      <c r="F28" s="722"/>
      <c r="G28" s="722"/>
      <c r="H28" s="722"/>
      <c r="I28" s="722"/>
      <c r="J28" s="722"/>
      <c r="K28" s="722"/>
      <c r="L28" s="722"/>
      <c r="M28" s="722"/>
      <c r="N28" s="722"/>
      <c r="O28" s="722"/>
      <c r="P28" s="723"/>
      <c r="Q28" s="812">
        <v>1545</v>
      </c>
      <c r="R28" s="813"/>
      <c r="S28" s="813"/>
      <c r="T28" s="813"/>
      <c r="U28" s="813"/>
      <c r="V28" s="813">
        <v>1434</v>
      </c>
      <c r="W28" s="813"/>
      <c r="X28" s="813"/>
      <c r="Y28" s="813"/>
      <c r="Z28" s="813"/>
      <c r="AA28" s="813">
        <v>111</v>
      </c>
      <c r="AB28" s="813"/>
      <c r="AC28" s="813"/>
      <c r="AD28" s="813"/>
      <c r="AE28" s="814"/>
      <c r="AF28" s="815">
        <v>111</v>
      </c>
      <c r="AG28" s="813"/>
      <c r="AH28" s="813"/>
      <c r="AI28" s="813"/>
      <c r="AJ28" s="816"/>
      <c r="AK28" s="817">
        <v>132</v>
      </c>
      <c r="AL28" s="808"/>
      <c r="AM28" s="808"/>
      <c r="AN28" s="808"/>
      <c r="AO28" s="808"/>
      <c r="AP28" s="808" t="s">
        <v>482</v>
      </c>
      <c r="AQ28" s="808"/>
      <c r="AR28" s="808"/>
      <c r="AS28" s="808"/>
      <c r="AT28" s="808"/>
      <c r="AU28" s="808" t="s">
        <v>482</v>
      </c>
      <c r="AV28" s="808"/>
      <c r="AW28" s="808"/>
      <c r="AX28" s="808"/>
      <c r="AY28" s="808"/>
      <c r="AZ28" s="809" t="s">
        <v>482</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381</v>
      </c>
      <c r="C29" s="746"/>
      <c r="D29" s="746"/>
      <c r="E29" s="746"/>
      <c r="F29" s="746"/>
      <c r="G29" s="746"/>
      <c r="H29" s="746"/>
      <c r="I29" s="746"/>
      <c r="J29" s="746"/>
      <c r="K29" s="746"/>
      <c r="L29" s="746"/>
      <c r="M29" s="746"/>
      <c r="N29" s="746"/>
      <c r="O29" s="746"/>
      <c r="P29" s="747"/>
      <c r="Q29" s="748">
        <v>902</v>
      </c>
      <c r="R29" s="749"/>
      <c r="S29" s="749"/>
      <c r="T29" s="749"/>
      <c r="U29" s="749"/>
      <c r="V29" s="749">
        <v>885</v>
      </c>
      <c r="W29" s="749"/>
      <c r="X29" s="749"/>
      <c r="Y29" s="749"/>
      <c r="Z29" s="749"/>
      <c r="AA29" s="749">
        <v>17</v>
      </c>
      <c r="AB29" s="749"/>
      <c r="AC29" s="749"/>
      <c r="AD29" s="749"/>
      <c r="AE29" s="750"/>
      <c r="AF29" s="751">
        <v>17</v>
      </c>
      <c r="AG29" s="752"/>
      <c r="AH29" s="752"/>
      <c r="AI29" s="752"/>
      <c r="AJ29" s="753"/>
      <c r="AK29" s="820">
        <v>150</v>
      </c>
      <c r="AL29" s="821"/>
      <c r="AM29" s="821"/>
      <c r="AN29" s="821"/>
      <c r="AO29" s="821"/>
      <c r="AP29" s="821" t="s">
        <v>482</v>
      </c>
      <c r="AQ29" s="821"/>
      <c r="AR29" s="821"/>
      <c r="AS29" s="821"/>
      <c r="AT29" s="821"/>
      <c r="AU29" s="821" t="s">
        <v>482</v>
      </c>
      <c r="AV29" s="821"/>
      <c r="AW29" s="821"/>
      <c r="AX29" s="821"/>
      <c r="AY29" s="821"/>
      <c r="AZ29" s="822" t="s">
        <v>482</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382</v>
      </c>
      <c r="C30" s="746"/>
      <c r="D30" s="746"/>
      <c r="E30" s="746"/>
      <c r="F30" s="746"/>
      <c r="G30" s="746"/>
      <c r="H30" s="746"/>
      <c r="I30" s="746"/>
      <c r="J30" s="746"/>
      <c r="K30" s="746"/>
      <c r="L30" s="746"/>
      <c r="M30" s="746"/>
      <c r="N30" s="746"/>
      <c r="O30" s="746"/>
      <c r="P30" s="747"/>
      <c r="Q30" s="748">
        <v>132</v>
      </c>
      <c r="R30" s="749"/>
      <c r="S30" s="749"/>
      <c r="T30" s="749"/>
      <c r="U30" s="749"/>
      <c r="V30" s="749">
        <v>132</v>
      </c>
      <c r="W30" s="749"/>
      <c r="X30" s="749"/>
      <c r="Y30" s="749"/>
      <c r="Z30" s="749"/>
      <c r="AA30" s="749">
        <v>0</v>
      </c>
      <c r="AB30" s="749"/>
      <c r="AC30" s="749"/>
      <c r="AD30" s="749"/>
      <c r="AE30" s="750"/>
      <c r="AF30" s="751">
        <v>0</v>
      </c>
      <c r="AG30" s="752"/>
      <c r="AH30" s="752"/>
      <c r="AI30" s="752"/>
      <c r="AJ30" s="753"/>
      <c r="AK30" s="820">
        <v>171</v>
      </c>
      <c r="AL30" s="821"/>
      <c r="AM30" s="821"/>
      <c r="AN30" s="821"/>
      <c r="AO30" s="821"/>
      <c r="AP30" s="821" t="s">
        <v>482</v>
      </c>
      <c r="AQ30" s="821"/>
      <c r="AR30" s="821"/>
      <c r="AS30" s="821"/>
      <c r="AT30" s="821"/>
      <c r="AU30" s="821" t="s">
        <v>482</v>
      </c>
      <c r="AV30" s="821"/>
      <c r="AW30" s="821"/>
      <c r="AX30" s="821"/>
      <c r="AY30" s="821"/>
      <c r="AZ30" s="822" t="s">
        <v>482</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383</v>
      </c>
      <c r="C31" s="746"/>
      <c r="D31" s="746"/>
      <c r="E31" s="746"/>
      <c r="F31" s="746"/>
      <c r="G31" s="746"/>
      <c r="H31" s="746"/>
      <c r="I31" s="746"/>
      <c r="J31" s="746"/>
      <c r="K31" s="746"/>
      <c r="L31" s="746"/>
      <c r="M31" s="746"/>
      <c r="N31" s="746"/>
      <c r="O31" s="746"/>
      <c r="P31" s="747"/>
      <c r="Q31" s="748">
        <v>286</v>
      </c>
      <c r="R31" s="749"/>
      <c r="S31" s="749"/>
      <c r="T31" s="749"/>
      <c r="U31" s="749"/>
      <c r="V31" s="749">
        <v>310</v>
      </c>
      <c r="W31" s="749"/>
      <c r="X31" s="749"/>
      <c r="Y31" s="749"/>
      <c r="Z31" s="749"/>
      <c r="AA31" s="749">
        <v>-24</v>
      </c>
      <c r="AB31" s="749"/>
      <c r="AC31" s="749"/>
      <c r="AD31" s="749"/>
      <c r="AE31" s="750"/>
      <c r="AF31" s="751">
        <v>-24</v>
      </c>
      <c r="AG31" s="752"/>
      <c r="AH31" s="752"/>
      <c r="AI31" s="752"/>
      <c r="AJ31" s="753"/>
      <c r="AK31" s="820">
        <v>14</v>
      </c>
      <c r="AL31" s="821"/>
      <c r="AM31" s="821"/>
      <c r="AN31" s="821"/>
      <c r="AO31" s="821"/>
      <c r="AP31" s="821">
        <v>33</v>
      </c>
      <c r="AQ31" s="821"/>
      <c r="AR31" s="821"/>
      <c r="AS31" s="821"/>
      <c r="AT31" s="821"/>
      <c r="AU31" s="821" t="s">
        <v>482</v>
      </c>
      <c r="AV31" s="821"/>
      <c r="AW31" s="821"/>
      <c r="AX31" s="821"/>
      <c r="AY31" s="821"/>
      <c r="AZ31" s="822" t="s">
        <v>482</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384</v>
      </c>
      <c r="C32" s="746"/>
      <c r="D32" s="746"/>
      <c r="E32" s="746"/>
      <c r="F32" s="746"/>
      <c r="G32" s="746"/>
      <c r="H32" s="746"/>
      <c r="I32" s="746"/>
      <c r="J32" s="746"/>
      <c r="K32" s="746"/>
      <c r="L32" s="746"/>
      <c r="M32" s="746"/>
      <c r="N32" s="746"/>
      <c r="O32" s="746"/>
      <c r="P32" s="747"/>
      <c r="Q32" s="748">
        <v>520</v>
      </c>
      <c r="R32" s="749"/>
      <c r="S32" s="749"/>
      <c r="T32" s="749"/>
      <c r="U32" s="749"/>
      <c r="V32" s="749">
        <v>64</v>
      </c>
      <c r="W32" s="749"/>
      <c r="X32" s="749"/>
      <c r="Y32" s="749"/>
      <c r="Z32" s="749"/>
      <c r="AA32" s="749">
        <v>456</v>
      </c>
      <c r="AB32" s="749"/>
      <c r="AC32" s="749"/>
      <c r="AD32" s="749"/>
      <c r="AE32" s="750"/>
      <c r="AF32" s="751">
        <v>325</v>
      </c>
      <c r="AG32" s="752"/>
      <c r="AH32" s="752"/>
      <c r="AI32" s="752"/>
      <c r="AJ32" s="753"/>
      <c r="AK32" s="820">
        <v>247</v>
      </c>
      <c r="AL32" s="821"/>
      <c r="AM32" s="821"/>
      <c r="AN32" s="821"/>
      <c r="AO32" s="821"/>
      <c r="AP32" s="821">
        <v>38</v>
      </c>
      <c r="AQ32" s="821"/>
      <c r="AR32" s="821"/>
      <c r="AS32" s="821"/>
      <c r="AT32" s="821"/>
      <c r="AU32" s="821">
        <v>25</v>
      </c>
      <c r="AV32" s="821"/>
      <c r="AW32" s="821"/>
      <c r="AX32" s="821"/>
      <c r="AY32" s="821"/>
      <c r="AZ32" s="822" t="s">
        <v>482</v>
      </c>
      <c r="BA32" s="822"/>
      <c r="BB32" s="822"/>
      <c r="BC32" s="822"/>
      <c r="BD32" s="822"/>
      <c r="BE32" s="818" t="s">
        <v>385</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386</v>
      </c>
      <c r="C33" s="746"/>
      <c r="D33" s="746"/>
      <c r="E33" s="746"/>
      <c r="F33" s="746"/>
      <c r="G33" s="746"/>
      <c r="H33" s="746"/>
      <c r="I33" s="746"/>
      <c r="J33" s="746"/>
      <c r="K33" s="746"/>
      <c r="L33" s="746"/>
      <c r="M33" s="746"/>
      <c r="N33" s="746"/>
      <c r="O33" s="746"/>
      <c r="P33" s="747"/>
      <c r="Q33" s="748">
        <v>141</v>
      </c>
      <c r="R33" s="749"/>
      <c r="S33" s="749"/>
      <c r="T33" s="749"/>
      <c r="U33" s="749"/>
      <c r="V33" s="749">
        <v>21</v>
      </c>
      <c r="W33" s="749"/>
      <c r="X33" s="749"/>
      <c r="Y33" s="749"/>
      <c r="Z33" s="749"/>
      <c r="AA33" s="749">
        <v>120</v>
      </c>
      <c r="AB33" s="749"/>
      <c r="AC33" s="749"/>
      <c r="AD33" s="749"/>
      <c r="AE33" s="750"/>
      <c r="AF33" s="751">
        <v>298</v>
      </c>
      <c r="AG33" s="752"/>
      <c r="AH33" s="752"/>
      <c r="AI33" s="752"/>
      <c r="AJ33" s="753"/>
      <c r="AK33" s="820">
        <v>5</v>
      </c>
      <c r="AL33" s="821"/>
      <c r="AM33" s="821"/>
      <c r="AN33" s="821"/>
      <c r="AO33" s="821"/>
      <c r="AP33" s="821">
        <v>425</v>
      </c>
      <c r="AQ33" s="821"/>
      <c r="AR33" s="821"/>
      <c r="AS33" s="821"/>
      <c r="AT33" s="821"/>
      <c r="AU33" s="821" t="s">
        <v>482</v>
      </c>
      <c r="AV33" s="821"/>
      <c r="AW33" s="821"/>
      <c r="AX33" s="821"/>
      <c r="AY33" s="821"/>
      <c r="AZ33" s="822" t="s">
        <v>482</v>
      </c>
      <c r="BA33" s="822"/>
      <c r="BB33" s="822"/>
      <c r="BC33" s="822"/>
      <c r="BD33" s="822"/>
      <c r="BE33" s="818" t="s">
        <v>385</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387</v>
      </c>
      <c r="C34" s="746"/>
      <c r="D34" s="746"/>
      <c r="E34" s="746"/>
      <c r="F34" s="746"/>
      <c r="G34" s="746"/>
      <c r="H34" s="746"/>
      <c r="I34" s="746"/>
      <c r="J34" s="746"/>
      <c r="K34" s="746"/>
      <c r="L34" s="746"/>
      <c r="M34" s="746"/>
      <c r="N34" s="746"/>
      <c r="O34" s="746"/>
      <c r="P34" s="747"/>
      <c r="Q34" s="748">
        <v>104</v>
      </c>
      <c r="R34" s="749">
        <v>103997</v>
      </c>
      <c r="S34" s="749">
        <v>103997</v>
      </c>
      <c r="T34" s="749">
        <v>103997</v>
      </c>
      <c r="U34" s="749">
        <v>103997</v>
      </c>
      <c r="V34" s="749">
        <v>104</v>
      </c>
      <c r="W34" s="749">
        <v>103518</v>
      </c>
      <c r="X34" s="749">
        <v>103518</v>
      </c>
      <c r="Y34" s="749">
        <v>103518</v>
      </c>
      <c r="Z34" s="749">
        <v>103518</v>
      </c>
      <c r="AA34" s="749">
        <v>0</v>
      </c>
      <c r="AB34" s="749"/>
      <c r="AC34" s="749"/>
      <c r="AD34" s="749"/>
      <c r="AE34" s="750"/>
      <c r="AF34" s="751">
        <v>0</v>
      </c>
      <c r="AG34" s="752"/>
      <c r="AH34" s="752"/>
      <c r="AI34" s="752"/>
      <c r="AJ34" s="753"/>
      <c r="AK34" s="820">
        <v>40</v>
      </c>
      <c r="AL34" s="821"/>
      <c r="AM34" s="821"/>
      <c r="AN34" s="821"/>
      <c r="AO34" s="821"/>
      <c r="AP34" s="821">
        <v>509</v>
      </c>
      <c r="AQ34" s="821"/>
      <c r="AR34" s="821"/>
      <c r="AS34" s="821"/>
      <c r="AT34" s="821"/>
      <c r="AU34" s="821">
        <v>410</v>
      </c>
      <c r="AV34" s="821"/>
      <c r="AW34" s="821"/>
      <c r="AX34" s="821"/>
      <c r="AY34" s="821"/>
      <c r="AZ34" s="822" t="s">
        <v>482</v>
      </c>
      <c r="BA34" s="822"/>
      <c r="BB34" s="822"/>
      <c r="BC34" s="822"/>
      <c r="BD34" s="822"/>
      <c r="BE34" s="818" t="s">
        <v>388</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389</v>
      </c>
      <c r="C35" s="746"/>
      <c r="D35" s="746"/>
      <c r="E35" s="746"/>
      <c r="F35" s="746"/>
      <c r="G35" s="746"/>
      <c r="H35" s="746"/>
      <c r="I35" s="746"/>
      <c r="J35" s="746"/>
      <c r="K35" s="746"/>
      <c r="L35" s="746"/>
      <c r="M35" s="746"/>
      <c r="N35" s="746"/>
      <c r="O35" s="746"/>
      <c r="P35" s="747"/>
      <c r="Q35" s="748">
        <v>397</v>
      </c>
      <c r="R35" s="749">
        <v>397482</v>
      </c>
      <c r="S35" s="749">
        <v>397482</v>
      </c>
      <c r="T35" s="749">
        <v>397482</v>
      </c>
      <c r="U35" s="749">
        <v>397482</v>
      </c>
      <c r="V35" s="749">
        <v>394</v>
      </c>
      <c r="W35" s="749">
        <v>394251</v>
      </c>
      <c r="X35" s="749">
        <v>394251</v>
      </c>
      <c r="Y35" s="749">
        <v>394251</v>
      </c>
      <c r="Z35" s="749">
        <v>394251</v>
      </c>
      <c r="AA35" s="749">
        <v>0</v>
      </c>
      <c r="AB35" s="749"/>
      <c r="AC35" s="749"/>
      <c r="AD35" s="749"/>
      <c r="AE35" s="750"/>
      <c r="AF35" s="751">
        <v>3</v>
      </c>
      <c r="AG35" s="752"/>
      <c r="AH35" s="752"/>
      <c r="AI35" s="752"/>
      <c r="AJ35" s="753"/>
      <c r="AK35" s="820">
        <v>147</v>
      </c>
      <c r="AL35" s="821"/>
      <c r="AM35" s="821"/>
      <c r="AN35" s="821"/>
      <c r="AO35" s="821"/>
      <c r="AP35" s="821">
        <v>2421</v>
      </c>
      <c r="AQ35" s="821"/>
      <c r="AR35" s="821"/>
      <c r="AS35" s="821"/>
      <c r="AT35" s="821"/>
      <c r="AU35" s="821">
        <v>1721</v>
      </c>
      <c r="AV35" s="821"/>
      <c r="AW35" s="821"/>
      <c r="AX35" s="821"/>
      <c r="AY35" s="821"/>
      <c r="AZ35" s="822" t="s">
        <v>482</v>
      </c>
      <c r="BA35" s="822"/>
      <c r="BB35" s="822"/>
      <c r="BC35" s="822"/>
      <c r="BD35" s="822"/>
      <c r="BE35" s="818" t="s">
        <v>388</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390</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368</v>
      </c>
      <c r="B63" s="780" t="s">
        <v>391</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731</v>
      </c>
      <c r="AG63" s="832"/>
      <c r="AH63" s="832"/>
      <c r="AI63" s="832"/>
      <c r="AJ63" s="833"/>
      <c r="AK63" s="834"/>
      <c r="AL63" s="829"/>
      <c r="AM63" s="829"/>
      <c r="AN63" s="829"/>
      <c r="AO63" s="829"/>
      <c r="AP63" s="832">
        <f>SUM(AP31:AP62)</f>
        <v>3426</v>
      </c>
      <c r="AQ63" s="832"/>
      <c r="AR63" s="832"/>
      <c r="AS63" s="832"/>
      <c r="AT63" s="832"/>
      <c r="AU63" s="832">
        <f>SUM(AU31:AU62)</f>
        <v>2156</v>
      </c>
      <c r="AV63" s="832"/>
      <c r="AW63" s="832"/>
      <c r="AX63" s="832"/>
      <c r="AY63" s="832"/>
      <c r="AZ63" s="836"/>
      <c r="BA63" s="836"/>
      <c r="BB63" s="836"/>
      <c r="BC63" s="836"/>
      <c r="BD63" s="836"/>
      <c r="BE63" s="837"/>
      <c r="BF63" s="837"/>
      <c r="BG63" s="837"/>
      <c r="BH63" s="837"/>
      <c r="BI63" s="838"/>
      <c r="BJ63" s="839" t="s">
        <v>222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393</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394</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c r="C68" s="860"/>
      <c r="D68" s="860"/>
      <c r="E68" s="860"/>
      <c r="F68" s="860"/>
      <c r="G68" s="860"/>
      <c r="H68" s="860"/>
      <c r="I68" s="860"/>
      <c r="J68" s="860"/>
      <c r="K68" s="860"/>
      <c r="L68" s="860"/>
      <c r="M68" s="860"/>
      <c r="N68" s="860"/>
      <c r="O68" s="860"/>
      <c r="P68" s="861"/>
      <c r="Q68" s="862"/>
      <c r="R68" s="856"/>
      <c r="S68" s="856"/>
      <c r="T68" s="856"/>
      <c r="U68" s="856"/>
      <c r="V68" s="856"/>
      <c r="W68" s="856"/>
      <c r="X68" s="856"/>
      <c r="Y68" s="856"/>
      <c r="Z68" s="856"/>
      <c r="AA68" s="856"/>
      <c r="AB68" s="856"/>
      <c r="AC68" s="856"/>
      <c r="AD68" s="856"/>
      <c r="AE68" s="856"/>
      <c r="AF68" s="856"/>
      <c r="AG68" s="856"/>
      <c r="AH68" s="856"/>
      <c r="AI68" s="856"/>
      <c r="AJ68" s="856"/>
      <c r="AK68" s="856"/>
      <c r="AL68" s="856"/>
      <c r="AM68" s="856"/>
      <c r="AN68" s="856"/>
      <c r="AO68" s="856"/>
      <c r="AP68" s="856"/>
      <c r="AQ68" s="856"/>
      <c r="AR68" s="856"/>
      <c r="AS68" s="856"/>
      <c r="AT68" s="856"/>
      <c r="AU68" s="856"/>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c r="C69" s="864"/>
      <c r="D69" s="864"/>
      <c r="E69" s="864"/>
      <c r="F69" s="864"/>
      <c r="G69" s="864"/>
      <c r="H69" s="864"/>
      <c r="I69" s="864"/>
      <c r="J69" s="864"/>
      <c r="K69" s="864"/>
      <c r="L69" s="864"/>
      <c r="M69" s="864"/>
      <c r="N69" s="864"/>
      <c r="O69" s="864"/>
      <c r="P69" s="865"/>
      <c r="Q69" s="866"/>
      <c r="R69" s="821"/>
      <c r="S69" s="821"/>
      <c r="T69" s="821"/>
      <c r="U69" s="821"/>
      <c r="V69" s="821"/>
      <c r="W69" s="821"/>
      <c r="X69" s="821"/>
      <c r="Y69" s="821"/>
      <c r="Z69" s="821"/>
      <c r="AA69" s="821"/>
      <c r="AB69" s="821"/>
      <c r="AC69" s="821"/>
      <c r="AD69" s="821"/>
      <c r="AE69" s="821"/>
      <c r="AF69" s="821"/>
      <c r="AG69" s="821"/>
      <c r="AH69" s="821"/>
      <c r="AI69" s="821"/>
      <c r="AJ69" s="821"/>
      <c r="AK69" s="821"/>
      <c r="AL69" s="821"/>
      <c r="AM69" s="821"/>
      <c r="AN69" s="821"/>
      <c r="AO69" s="821"/>
      <c r="AP69" s="821"/>
      <c r="AQ69" s="821"/>
      <c r="AR69" s="821"/>
      <c r="AS69" s="821"/>
      <c r="AT69" s="821"/>
      <c r="AU69" s="821"/>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c r="C70" s="864"/>
      <c r="D70" s="864"/>
      <c r="E70" s="864"/>
      <c r="F70" s="864"/>
      <c r="G70" s="864"/>
      <c r="H70" s="864"/>
      <c r="I70" s="864"/>
      <c r="J70" s="864"/>
      <c r="K70" s="864"/>
      <c r="L70" s="864"/>
      <c r="M70" s="864"/>
      <c r="N70" s="864"/>
      <c r="O70" s="864"/>
      <c r="P70" s="865"/>
      <c r="Q70" s="866"/>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c r="C71" s="864"/>
      <c r="D71" s="864"/>
      <c r="E71" s="864"/>
      <c r="F71" s="864"/>
      <c r="G71" s="864"/>
      <c r="H71" s="864"/>
      <c r="I71" s="864"/>
      <c r="J71" s="864"/>
      <c r="K71" s="864"/>
      <c r="L71" s="864"/>
      <c r="M71" s="864"/>
      <c r="N71" s="864"/>
      <c r="O71" s="864"/>
      <c r="P71" s="865"/>
      <c r="Q71" s="866"/>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1"/>
      <c r="AR71" s="821"/>
      <c r="AS71" s="821"/>
      <c r="AT71" s="821"/>
      <c r="AU71" s="821"/>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368</v>
      </c>
      <c r="B88" s="780" t="s">
        <v>395</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396</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f>SUM(CR7:CR101)</f>
        <v>9</v>
      </c>
      <c r="CS102" s="840"/>
      <c r="CT102" s="840"/>
      <c r="CU102" s="840"/>
      <c r="CV102" s="883"/>
      <c r="CW102" s="882">
        <v>0</v>
      </c>
      <c r="CX102" s="840"/>
      <c r="CY102" s="840"/>
      <c r="CZ102" s="840"/>
      <c r="DA102" s="883"/>
      <c r="DB102" s="882">
        <v>0</v>
      </c>
      <c r="DC102" s="840"/>
      <c r="DD102" s="840"/>
      <c r="DE102" s="840"/>
      <c r="DF102" s="883"/>
      <c r="DG102" s="882">
        <v>0</v>
      </c>
      <c r="DH102" s="840"/>
      <c r="DI102" s="840"/>
      <c r="DJ102" s="840"/>
      <c r="DK102" s="883"/>
      <c r="DL102" s="882">
        <v>0</v>
      </c>
      <c r="DM102" s="840"/>
      <c r="DN102" s="840"/>
      <c r="DO102" s="840"/>
      <c r="DP102" s="883"/>
      <c r="DQ102" s="882">
        <v>0</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404</v>
      </c>
      <c r="AB109" s="885"/>
      <c r="AC109" s="885"/>
      <c r="AD109" s="885"/>
      <c r="AE109" s="886"/>
      <c r="AF109" s="884" t="s">
        <v>288</v>
      </c>
      <c r="AG109" s="885"/>
      <c r="AH109" s="885"/>
      <c r="AI109" s="885"/>
      <c r="AJ109" s="886"/>
      <c r="AK109" s="884" t="s">
        <v>287</v>
      </c>
      <c r="AL109" s="885"/>
      <c r="AM109" s="885"/>
      <c r="AN109" s="885"/>
      <c r="AO109" s="886"/>
      <c r="AP109" s="884" t="s">
        <v>405</v>
      </c>
      <c r="AQ109" s="885"/>
      <c r="AR109" s="885"/>
      <c r="AS109" s="885"/>
      <c r="AT109" s="887"/>
      <c r="AU109" s="904" t="s">
        <v>403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404</v>
      </c>
      <c r="BR109" s="885"/>
      <c r="BS109" s="885"/>
      <c r="BT109" s="885"/>
      <c r="BU109" s="886"/>
      <c r="BV109" s="884" t="s">
        <v>288</v>
      </c>
      <c r="BW109" s="885"/>
      <c r="BX109" s="885"/>
      <c r="BY109" s="885"/>
      <c r="BZ109" s="886"/>
      <c r="CA109" s="884" t="s">
        <v>287</v>
      </c>
      <c r="CB109" s="885"/>
      <c r="CC109" s="885"/>
      <c r="CD109" s="885"/>
      <c r="CE109" s="886"/>
      <c r="CF109" s="905" t="s">
        <v>405</v>
      </c>
      <c r="CG109" s="905"/>
      <c r="CH109" s="905"/>
      <c r="CI109" s="905"/>
      <c r="CJ109" s="905"/>
      <c r="CK109" s="884" t="s">
        <v>406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404</v>
      </c>
      <c r="DH109" s="885"/>
      <c r="DI109" s="885"/>
      <c r="DJ109" s="885"/>
      <c r="DK109" s="886"/>
      <c r="DL109" s="884" t="s">
        <v>288</v>
      </c>
      <c r="DM109" s="885"/>
      <c r="DN109" s="885"/>
      <c r="DO109" s="885"/>
      <c r="DP109" s="886"/>
      <c r="DQ109" s="884" t="s">
        <v>287</v>
      </c>
      <c r="DR109" s="885"/>
      <c r="DS109" s="885"/>
      <c r="DT109" s="885"/>
      <c r="DU109" s="886"/>
      <c r="DV109" s="884" t="s">
        <v>405</v>
      </c>
      <c r="DW109" s="885"/>
      <c r="DX109" s="885"/>
      <c r="DY109" s="885"/>
      <c r="DZ109" s="887"/>
    </row>
    <row r="110" spans="1:131" s="199" customFormat="1" ht="26.25" customHeight="1" x14ac:dyDescent="0.15">
      <c r="A110" s="888" t="s">
        <v>407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754923</v>
      </c>
      <c r="AB110" s="892"/>
      <c r="AC110" s="892"/>
      <c r="AD110" s="892"/>
      <c r="AE110" s="893"/>
      <c r="AF110" s="894">
        <v>750507</v>
      </c>
      <c r="AG110" s="892"/>
      <c r="AH110" s="892"/>
      <c r="AI110" s="892"/>
      <c r="AJ110" s="893"/>
      <c r="AK110" s="894">
        <v>738405</v>
      </c>
      <c r="AL110" s="892"/>
      <c r="AM110" s="892"/>
      <c r="AN110" s="892"/>
      <c r="AO110" s="893"/>
      <c r="AP110" s="895">
        <v>20.7</v>
      </c>
      <c r="AQ110" s="896"/>
      <c r="AR110" s="896"/>
      <c r="AS110" s="896"/>
      <c r="AT110" s="897"/>
      <c r="AU110" s="898" t="s">
        <v>61</v>
      </c>
      <c r="AV110" s="899"/>
      <c r="AW110" s="899"/>
      <c r="AX110" s="899"/>
      <c r="AY110" s="899"/>
      <c r="AZ110" s="940" t="s">
        <v>408</v>
      </c>
      <c r="BA110" s="889"/>
      <c r="BB110" s="889"/>
      <c r="BC110" s="889"/>
      <c r="BD110" s="889"/>
      <c r="BE110" s="889"/>
      <c r="BF110" s="889"/>
      <c r="BG110" s="889"/>
      <c r="BH110" s="889"/>
      <c r="BI110" s="889"/>
      <c r="BJ110" s="889"/>
      <c r="BK110" s="889"/>
      <c r="BL110" s="889"/>
      <c r="BM110" s="889"/>
      <c r="BN110" s="889"/>
      <c r="BO110" s="889"/>
      <c r="BP110" s="890"/>
      <c r="BQ110" s="926">
        <v>7952044</v>
      </c>
      <c r="BR110" s="927"/>
      <c r="BS110" s="927"/>
      <c r="BT110" s="927"/>
      <c r="BU110" s="927"/>
      <c r="BV110" s="927">
        <v>8171632</v>
      </c>
      <c r="BW110" s="927"/>
      <c r="BX110" s="927"/>
      <c r="BY110" s="927"/>
      <c r="BZ110" s="927"/>
      <c r="CA110" s="927">
        <v>8406823</v>
      </c>
      <c r="CB110" s="927"/>
      <c r="CC110" s="927"/>
      <c r="CD110" s="927"/>
      <c r="CE110" s="927"/>
      <c r="CF110" s="941">
        <v>235.4</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411</v>
      </c>
      <c r="DH110" s="927"/>
      <c r="DI110" s="927"/>
      <c r="DJ110" s="927"/>
      <c r="DK110" s="927"/>
      <c r="DL110" s="927" t="s">
        <v>411</v>
      </c>
      <c r="DM110" s="927"/>
      <c r="DN110" s="927"/>
      <c r="DO110" s="927"/>
      <c r="DP110" s="927"/>
      <c r="DQ110" s="927" t="s">
        <v>411</v>
      </c>
      <c r="DR110" s="927"/>
      <c r="DS110" s="927"/>
      <c r="DT110" s="927"/>
      <c r="DU110" s="927"/>
      <c r="DV110" s="928" t="s">
        <v>411</v>
      </c>
      <c r="DW110" s="928"/>
      <c r="DX110" s="928"/>
      <c r="DY110" s="928"/>
      <c r="DZ110" s="929"/>
    </row>
    <row r="111" spans="1:131" s="199"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413</v>
      </c>
      <c r="AB111" s="934"/>
      <c r="AC111" s="934"/>
      <c r="AD111" s="934"/>
      <c r="AE111" s="935"/>
      <c r="AF111" s="936" t="s">
        <v>413</v>
      </c>
      <c r="AG111" s="934"/>
      <c r="AH111" s="934"/>
      <c r="AI111" s="934"/>
      <c r="AJ111" s="935"/>
      <c r="AK111" s="936" t="s">
        <v>413</v>
      </c>
      <c r="AL111" s="934"/>
      <c r="AM111" s="934"/>
      <c r="AN111" s="934"/>
      <c r="AO111" s="935"/>
      <c r="AP111" s="937" t="s">
        <v>413</v>
      </c>
      <c r="AQ111" s="938"/>
      <c r="AR111" s="938"/>
      <c r="AS111" s="938"/>
      <c r="AT111" s="939"/>
      <c r="AU111" s="900"/>
      <c r="AV111" s="901"/>
      <c r="AW111" s="901"/>
      <c r="AX111" s="901"/>
      <c r="AY111" s="901"/>
      <c r="AZ111" s="949" t="s">
        <v>414</v>
      </c>
      <c r="BA111" s="950"/>
      <c r="BB111" s="950"/>
      <c r="BC111" s="950"/>
      <c r="BD111" s="950"/>
      <c r="BE111" s="950"/>
      <c r="BF111" s="950"/>
      <c r="BG111" s="950"/>
      <c r="BH111" s="950"/>
      <c r="BI111" s="950"/>
      <c r="BJ111" s="950"/>
      <c r="BK111" s="950"/>
      <c r="BL111" s="950"/>
      <c r="BM111" s="950"/>
      <c r="BN111" s="950"/>
      <c r="BO111" s="950"/>
      <c r="BP111" s="951"/>
      <c r="BQ111" s="919">
        <v>364599</v>
      </c>
      <c r="BR111" s="920"/>
      <c r="BS111" s="920"/>
      <c r="BT111" s="920"/>
      <c r="BU111" s="920"/>
      <c r="BV111" s="920">
        <v>241072</v>
      </c>
      <c r="BW111" s="920"/>
      <c r="BX111" s="920"/>
      <c r="BY111" s="920"/>
      <c r="BZ111" s="920"/>
      <c r="CA111" s="920">
        <v>119182</v>
      </c>
      <c r="CB111" s="920"/>
      <c r="CC111" s="920"/>
      <c r="CD111" s="920"/>
      <c r="CE111" s="920"/>
      <c r="CF111" s="914">
        <v>3.3</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9"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900"/>
      <c r="AV112" s="901"/>
      <c r="AW112" s="901"/>
      <c r="AX112" s="901"/>
      <c r="AY112" s="901"/>
      <c r="AZ112" s="949" t="s">
        <v>418</v>
      </c>
      <c r="BA112" s="950"/>
      <c r="BB112" s="950"/>
      <c r="BC112" s="950"/>
      <c r="BD112" s="950"/>
      <c r="BE112" s="950"/>
      <c r="BF112" s="950"/>
      <c r="BG112" s="950"/>
      <c r="BH112" s="950"/>
      <c r="BI112" s="950"/>
      <c r="BJ112" s="950"/>
      <c r="BK112" s="950"/>
      <c r="BL112" s="950"/>
      <c r="BM112" s="950"/>
      <c r="BN112" s="950"/>
      <c r="BO112" s="950"/>
      <c r="BP112" s="951"/>
      <c r="BQ112" s="919">
        <v>2350481</v>
      </c>
      <c r="BR112" s="920"/>
      <c r="BS112" s="920"/>
      <c r="BT112" s="920"/>
      <c r="BU112" s="920"/>
      <c r="BV112" s="920">
        <v>2237037</v>
      </c>
      <c r="BW112" s="920"/>
      <c r="BX112" s="920"/>
      <c r="BY112" s="920"/>
      <c r="BZ112" s="920"/>
      <c r="CA112" s="920">
        <v>2151055</v>
      </c>
      <c r="CB112" s="920"/>
      <c r="CC112" s="920"/>
      <c r="CD112" s="920"/>
      <c r="CE112" s="920"/>
      <c r="CF112" s="914">
        <v>60.2</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222</v>
      </c>
      <c r="DH112" s="920"/>
      <c r="DI112" s="920"/>
      <c r="DJ112" s="920"/>
      <c r="DK112" s="920"/>
      <c r="DL112" s="920" t="s">
        <v>222</v>
      </c>
      <c r="DM112" s="920"/>
      <c r="DN112" s="920"/>
      <c r="DO112" s="920"/>
      <c r="DP112" s="920"/>
      <c r="DQ112" s="920" t="s">
        <v>222</v>
      </c>
      <c r="DR112" s="920"/>
      <c r="DS112" s="920"/>
      <c r="DT112" s="920"/>
      <c r="DU112" s="920"/>
      <c r="DV112" s="921" t="s">
        <v>222</v>
      </c>
      <c r="DW112" s="921"/>
      <c r="DX112" s="921"/>
      <c r="DY112" s="921"/>
      <c r="DZ112" s="922"/>
    </row>
    <row r="113" spans="1:130" s="199"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169262</v>
      </c>
      <c r="AB113" s="934"/>
      <c r="AC113" s="934"/>
      <c r="AD113" s="934"/>
      <c r="AE113" s="935"/>
      <c r="AF113" s="936">
        <v>163050</v>
      </c>
      <c r="AG113" s="934"/>
      <c r="AH113" s="934"/>
      <c r="AI113" s="934"/>
      <c r="AJ113" s="935"/>
      <c r="AK113" s="936">
        <v>168647</v>
      </c>
      <c r="AL113" s="934"/>
      <c r="AM113" s="934"/>
      <c r="AN113" s="934"/>
      <c r="AO113" s="935"/>
      <c r="AP113" s="937">
        <v>4.7</v>
      </c>
      <c r="AQ113" s="938"/>
      <c r="AR113" s="938"/>
      <c r="AS113" s="938"/>
      <c r="AT113" s="939"/>
      <c r="AU113" s="900"/>
      <c r="AV113" s="901"/>
      <c r="AW113" s="901"/>
      <c r="AX113" s="901"/>
      <c r="AY113" s="901"/>
      <c r="AZ113" s="949" t="s">
        <v>421</v>
      </c>
      <c r="BA113" s="950"/>
      <c r="BB113" s="950"/>
      <c r="BC113" s="950"/>
      <c r="BD113" s="950"/>
      <c r="BE113" s="950"/>
      <c r="BF113" s="950"/>
      <c r="BG113" s="950"/>
      <c r="BH113" s="950"/>
      <c r="BI113" s="950"/>
      <c r="BJ113" s="950"/>
      <c r="BK113" s="950"/>
      <c r="BL113" s="950"/>
      <c r="BM113" s="950"/>
      <c r="BN113" s="950"/>
      <c r="BO113" s="950"/>
      <c r="BP113" s="951"/>
      <c r="BQ113" s="919">
        <v>200370</v>
      </c>
      <c r="BR113" s="920"/>
      <c r="BS113" s="920"/>
      <c r="BT113" s="920"/>
      <c r="BU113" s="920"/>
      <c r="BV113" s="920">
        <v>150327</v>
      </c>
      <c r="BW113" s="920"/>
      <c r="BX113" s="920"/>
      <c r="BY113" s="920"/>
      <c r="BZ113" s="920"/>
      <c r="CA113" s="920">
        <v>108628</v>
      </c>
      <c r="CB113" s="920"/>
      <c r="CC113" s="920"/>
      <c r="CD113" s="920"/>
      <c r="CE113" s="920"/>
      <c r="CF113" s="914">
        <v>3</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222</v>
      </c>
      <c r="DH113" s="959"/>
      <c r="DI113" s="959"/>
      <c r="DJ113" s="959"/>
      <c r="DK113" s="960"/>
      <c r="DL113" s="961" t="s">
        <v>222</v>
      </c>
      <c r="DM113" s="959"/>
      <c r="DN113" s="959"/>
      <c r="DO113" s="959"/>
      <c r="DP113" s="960"/>
      <c r="DQ113" s="961" t="s">
        <v>222</v>
      </c>
      <c r="DR113" s="959"/>
      <c r="DS113" s="959"/>
      <c r="DT113" s="959"/>
      <c r="DU113" s="960"/>
      <c r="DV113" s="962" t="s">
        <v>222</v>
      </c>
      <c r="DW113" s="963"/>
      <c r="DX113" s="963"/>
      <c r="DY113" s="963"/>
      <c r="DZ113" s="964"/>
    </row>
    <row r="114" spans="1:130" s="199"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56556</v>
      </c>
      <c r="AB114" s="959"/>
      <c r="AC114" s="959"/>
      <c r="AD114" s="959"/>
      <c r="AE114" s="960"/>
      <c r="AF114" s="961">
        <v>54307</v>
      </c>
      <c r="AG114" s="959"/>
      <c r="AH114" s="959"/>
      <c r="AI114" s="959"/>
      <c r="AJ114" s="960"/>
      <c r="AK114" s="961">
        <v>47655</v>
      </c>
      <c r="AL114" s="959"/>
      <c r="AM114" s="959"/>
      <c r="AN114" s="959"/>
      <c r="AO114" s="960"/>
      <c r="AP114" s="962">
        <v>1.3</v>
      </c>
      <c r="AQ114" s="963"/>
      <c r="AR114" s="963"/>
      <c r="AS114" s="963"/>
      <c r="AT114" s="964"/>
      <c r="AU114" s="900"/>
      <c r="AV114" s="901"/>
      <c r="AW114" s="901"/>
      <c r="AX114" s="901"/>
      <c r="AY114" s="901"/>
      <c r="AZ114" s="949" t="s">
        <v>424</v>
      </c>
      <c r="BA114" s="950"/>
      <c r="BB114" s="950"/>
      <c r="BC114" s="950"/>
      <c r="BD114" s="950"/>
      <c r="BE114" s="950"/>
      <c r="BF114" s="950"/>
      <c r="BG114" s="950"/>
      <c r="BH114" s="950"/>
      <c r="BI114" s="950"/>
      <c r="BJ114" s="950"/>
      <c r="BK114" s="950"/>
      <c r="BL114" s="950"/>
      <c r="BM114" s="950"/>
      <c r="BN114" s="950"/>
      <c r="BO114" s="950"/>
      <c r="BP114" s="951"/>
      <c r="BQ114" s="919">
        <v>1128566</v>
      </c>
      <c r="BR114" s="920"/>
      <c r="BS114" s="920"/>
      <c r="BT114" s="920"/>
      <c r="BU114" s="920"/>
      <c r="BV114" s="920">
        <v>1060352</v>
      </c>
      <c r="BW114" s="920"/>
      <c r="BX114" s="920"/>
      <c r="BY114" s="920"/>
      <c r="BZ114" s="920"/>
      <c r="CA114" s="920">
        <v>1069819</v>
      </c>
      <c r="CB114" s="920"/>
      <c r="CC114" s="920"/>
      <c r="CD114" s="920"/>
      <c r="CE114" s="920"/>
      <c r="CF114" s="914">
        <v>30</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9"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125165</v>
      </c>
      <c r="AB115" s="934"/>
      <c r="AC115" s="934"/>
      <c r="AD115" s="934"/>
      <c r="AE115" s="935"/>
      <c r="AF115" s="936">
        <v>123527</v>
      </c>
      <c r="AG115" s="934"/>
      <c r="AH115" s="934"/>
      <c r="AI115" s="934"/>
      <c r="AJ115" s="935"/>
      <c r="AK115" s="936">
        <v>121890</v>
      </c>
      <c r="AL115" s="934"/>
      <c r="AM115" s="934"/>
      <c r="AN115" s="934"/>
      <c r="AO115" s="935"/>
      <c r="AP115" s="937">
        <v>3.4</v>
      </c>
      <c r="AQ115" s="938"/>
      <c r="AR115" s="938"/>
      <c r="AS115" s="938"/>
      <c r="AT115" s="939"/>
      <c r="AU115" s="900"/>
      <c r="AV115" s="901"/>
      <c r="AW115" s="901"/>
      <c r="AX115" s="901"/>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222</v>
      </c>
      <c r="BR115" s="920"/>
      <c r="BS115" s="920"/>
      <c r="BT115" s="920"/>
      <c r="BU115" s="920"/>
      <c r="BV115" s="920" t="s">
        <v>222</v>
      </c>
      <c r="BW115" s="920"/>
      <c r="BX115" s="920"/>
      <c r="BY115" s="920"/>
      <c r="BZ115" s="920"/>
      <c r="CA115" s="920" t="s">
        <v>222</v>
      </c>
      <c r="CB115" s="920"/>
      <c r="CC115" s="920"/>
      <c r="CD115" s="920"/>
      <c r="CE115" s="920"/>
      <c r="CF115" s="914" t="s">
        <v>222</v>
      </c>
      <c r="CG115" s="915"/>
      <c r="CH115" s="915"/>
      <c r="CI115" s="915"/>
      <c r="CJ115" s="915"/>
      <c r="CK115" s="945"/>
      <c r="CL115" s="946"/>
      <c r="CM115" s="949" t="s">
        <v>428</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9" customFormat="1" ht="26.25" customHeight="1" x14ac:dyDescent="0.15">
      <c r="A116" s="956"/>
      <c r="B116" s="957"/>
      <c r="C116" s="965" t="s">
        <v>429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21</v>
      </c>
      <c r="AB116" s="959"/>
      <c r="AC116" s="959"/>
      <c r="AD116" s="959"/>
      <c r="AE116" s="960"/>
      <c r="AF116" s="961" t="s">
        <v>222</v>
      </c>
      <c r="AG116" s="959"/>
      <c r="AH116" s="959"/>
      <c r="AI116" s="959"/>
      <c r="AJ116" s="960"/>
      <c r="AK116" s="961" t="s">
        <v>222</v>
      </c>
      <c r="AL116" s="959"/>
      <c r="AM116" s="959"/>
      <c r="AN116" s="959"/>
      <c r="AO116" s="960"/>
      <c r="AP116" s="962" t="s">
        <v>222</v>
      </c>
      <c r="AQ116" s="963"/>
      <c r="AR116" s="963"/>
      <c r="AS116" s="963"/>
      <c r="AT116" s="964"/>
      <c r="AU116" s="900"/>
      <c r="AV116" s="901"/>
      <c r="AW116" s="901"/>
      <c r="AX116" s="901"/>
      <c r="AY116" s="901"/>
      <c r="AZ116" s="967" t="s">
        <v>430</v>
      </c>
      <c r="BA116" s="968"/>
      <c r="BB116" s="968"/>
      <c r="BC116" s="968"/>
      <c r="BD116" s="968"/>
      <c r="BE116" s="968"/>
      <c r="BF116" s="968"/>
      <c r="BG116" s="968"/>
      <c r="BH116" s="968"/>
      <c r="BI116" s="968"/>
      <c r="BJ116" s="968"/>
      <c r="BK116" s="968"/>
      <c r="BL116" s="968"/>
      <c r="BM116" s="968"/>
      <c r="BN116" s="968"/>
      <c r="BO116" s="968"/>
      <c r="BP116" s="969"/>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222</v>
      </c>
      <c r="DH116" s="959"/>
      <c r="DI116" s="959"/>
      <c r="DJ116" s="959"/>
      <c r="DK116" s="960"/>
      <c r="DL116" s="961" t="s">
        <v>222</v>
      </c>
      <c r="DM116" s="959"/>
      <c r="DN116" s="959"/>
      <c r="DO116" s="959"/>
      <c r="DP116" s="960"/>
      <c r="DQ116" s="961" t="s">
        <v>222</v>
      </c>
      <c r="DR116" s="959"/>
      <c r="DS116" s="959"/>
      <c r="DT116" s="959"/>
      <c r="DU116" s="960"/>
      <c r="DV116" s="962" t="s">
        <v>222</v>
      </c>
      <c r="DW116" s="963"/>
      <c r="DX116" s="963"/>
      <c r="DY116" s="963"/>
      <c r="DZ116" s="964"/>
    </row>
    <row r="117" spans="1:130" s="199" customFormat="1" ht="26.25" customHeight="1" x14ac:dyDescent="0.15">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432</v>
      </c>
      <c r="Z117" s="886"/>
      <c r="AA117" s="976">
        <v>1105927</v>
      </c>
      <c r="AB117" s="977"/>
      <c r="AC117" s="977"/>
      <c r="AD117" s="977"/>
      <c r="AE117" s="978"/>
      <c r="AF117" s="979">
        <v>1091391</v>
      </c>
      <c r="AG117" s="977"/>
      <c r="AH117" s="977"/>
      <c r="AI117" s="977"/>
      <c r="AJ117" s="978"/>
      <c r="AK117" s="979">
        <v>1076597</v>
      </c>
      <c r="AL117" s="977"/>
      <c r="AM117" s="977"/>
      <c r="AN117" s="977"/>
      <c r="AO117" s="978"/>
      <c r="AP117" s="980"/>
      <c r="AQ117" s="981"/>
      <c r="AR117" s="981"/>
      <c r="AS117" s="981"/>
      <c r="AT117" s="982"/>
      <c r="AU117" s="900"/>
      <c r="AV117" s="901"/>
      <c r="AW117" s="901"/>
      <c r="AX117" s="901"/>
      <c r="AY117" s="901"/>
      <c r="AZ117" s="967" t="s">
        <v>433</v>
      </c>
      <c r="BA117" s="968"/>
      <c r="BB117" s="968"/>
      <c r="BC117" s="968"/>
      <c r="BD117" s="968"/>
      <c r="BE117" s="968"/>
      <c r="BF117" s="968"/>
      <c r="BG117" s="968"/>
      <c r="BH117" s="968"/>
      <c r="BI117" s="968"/>
      <c r="BJ117" s="968"/>
      <c r="BK117" s="968"/>
      <c r="BL117" s="968"/>
      <c r="BM117" s="968"/>
      <c r="BN117" s="968"/>
      <c r="BO117" s="968"/>
      <c r="BP117" s="969"/>
      <c r="BQ117" s="919" t="s">
        <v>222</v>
      </c>
      <c r="BR117" s="920"/>
      <c r="BS117" s="920"/>
      <c r="BT117" s="920"/>
      <c r="BU117" s="920"/>
      <c r="BV117" s="920" t="s">
        <v>222</v>
      </c>
      <c r="BW117" s="920"/>
      <c r="BX117" s="920"/>
      <c r="BY117" s="920"/>
      <c r="BZ117" s="920"/>
      <c r="CA117" s="920" t="s">
        <v>222</v>
      </c>
      <c r="CB117" s="920"/>
      <c r="CC117" s="920"/>
      <c r="CD117" s="920"/>
      <c r="CE117" s="920"/>
      <c r="CF117" s="914" t="s">
        <v>222</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9" customFormat="1" ht="26.25" customHeight="1" x14ac:dyDescent="0.15">
      <c r="A118" s="904" t="s">
        <v>406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404</v>
      </c>
      <c r="AB118" s="885"/>
      <c r="AC118" s="885"/>
      <c r="AD118" s="885"/>
      <c r="AE118" s="886"/>
      <c r="AF118" s="884" t="s">
        <v>288</v>
      </c>
      <c r="AG118" s="885"/>
      <c r="AH118" s="885"/>
      <c r="AI118" s="885"/>
      <c r="AJ118" s="886"/>
      <c r="AK118" s="884" t="s">
        <v>287</v>
      </c>
      <c r="AL118" s="885"/>
      <c r="AM118" s="885"/>
      <c r="AN118" s="885"/>
      <c r="AO118" s="886"/>
      <c r="AP118" s="971" t="s">
        <v>405</v>
      </c>
      <c r="AQ118" s="972"/>
      <c r="AR118" s="972"/>
      <c r="AS118" s="972"/>
      <c r="AT118" s="973"/>
      <c r="AU118" s="900"/>
      <c r="AV118" s="901"/>
      <c r="AW118" s="901"/>
      <c r="AX118" s="901"/>
      <c r="AY118" s="901"/>
      <c r="AZ118" s="974" t="s">
        <v>435</v>
      </c>
      <c r="BA118" s="965"/>
      <c r="BB118" s="965"/>
      <c r="BC118" s="965"/>
      <c r="BD118" s="965"/>
      <c r="BE118" s="965"/>
      <c r="BF118" s="965"/>
      <c r="BG118" s="965"/>
      <c r="BH118" s="965"/>
      <c r="BI118" s="965"/>
      <c r="BJ118" s="965"/>
      <c r="BK118" s="965"/>
      <c r="BL118" s="965"/>
      <c r="BM118" s="965"/>
      <c r="BN118" s="965"/>
      <c r="BO118" s="965"/>
      <c r="BP118" s="966"/>
      <c r="BQ118" s="997" t="s">
        <v>222</v>
      </c>
      <c r="BR118" s="998"/>
      <c r="BS118" s="998"/>
      <c r="BT118" s="998"/>
      <c r="BU118" s="998"/>
      <c r="BV118" s="998" t="s">
        <v>222</v>
      </c>
      <c r="BW118" s="998"/>
      <c r="BX118" s="998"/>
      <c r="BY118" s="998"/>
      <c r="BZ118" s="998"/>
      <c r="CA118" s="998" t="s">
        <v>222</v>
      </c>
      <c r="CB118" s="998"/>
      <c r="CC118" s="998"/>
      <c r="CD118" s="998"/>
      <c r="CE118" s="998"/>
      <c r="CF118" s="914" t="s">
        <v>222</v>
      </c>
      <c r="CG118" s="915"/>
      <c r="CH118" s="915"/>
      <c r="CI118" s="915"/>
      <c r="CJ118" s="915"/>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9" customFormat="1" ht="26.25" customHeight="1" x14ac:dyDescent="0.15">
      <c r="A119" s="1058"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222</v>
      </c>
      <c r="AB119" s="892"/>
      <c r="AC119" s="892"/>
      <c r="AD119" s="892"/>
      <c r="AE119" s="893"/>
      <c r="AF119" s="894" t="s">
        <v>222</v>
      </c>
      <c r="AG119" s="892"/>
      <c r="AH119" s="892"/>
      <c r="AI119" s="892"/>
      <c r="AJ119" s="893"/>
      <c r="AK119" s="894" t="s">
        <v>222</v>
      </c>
      <c r="AL119" s="892"/>
      <c r="AM119" s="892"/>
      <c r="AN119" s="892"/>
      <c r="AO119" s="893"/>
      <c r="AP119" s="895" t="s">
        <v>222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437</v>
      </c>
      <c r="BP119" s="1006"/>
      <c r="BQ119" s="997">
        <v>11996060</v>
      </c>
      <c r="BR119" s="998"/>
      <c r="BS119" s="998"/>
      <c r="BT119" s="998"/>
      <c r="BU119" s="998"/>
      <c r="BV119" s="998">
        <v>11860420</v>
      </c>
      <c r="BW119" s="998"/>
      <c r="BX119" s="998"/>
      <c r="BY119" s="998"/>
      <c r="BZ119" s="998"/>
      <c r="CA119" s="998">
        <v>11855507</v>
      </c>
      <c r="CB119" s="998"/>
      <c r="CC119" s="998"/>
      <c r="CD119" s="998"/>
      <c r="CE119" s="998"/>
      <c r="CF119" s="999"/>
      <c r="CG119" s="1000"/>
      <c r="CH119" s="1000"/>
      <c r="CI119" s="1000"/>
      <c r="CJ119" s="1001"/>
      <c r="CK119" s="947"/>
      <c r="CL119" s="948"/>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364599</v>
      </c>
      <c r="DH119" s="984"/>
      <c r="DI119" s="984"/>
      <c r="DJ119" s="984"/>
      <c r="DK119" s="985"/>
      <c r="DL119" s="983">
        <v>241072</v>
      </c>
      <c r="DM119" s="984"/>
      <c r="DN119" s="984"/>
      <c r="DO119" s="984"/>
      <c r="DP119" s="985"/>
      <c r="DQ119" s="983">
        <v>119182</v>
      </c>
      <c r="DR119" s="984"/>
      <c r="DS119" s="984"/>
      <c r="DT119" s="984"/>
      <c r="DU119" s="985"/>
      <c r="DV119" s="986">
        <v>3.3</v>
      </c>
      <c r="DW119" s="987"/>
      <c r="DX119" s="987"/>
      <c r="DY119" s="987"/>
      <c r="DZ119" s="988"/>
    </row>
    <row r="120" spans="1:130" s="199" customFormat="1" ht="26.25" customHeight="1" x14ac:dyDescent="0.15">
      <c r="A120" s="1059"/>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9" t="s">
        <v>439</v>
      </c>
      <c r="AV120" s="990"/>
      <c r="AW120" s="990"/>
      <c r="AX120" s="990"/>
      <c r="AY120" s="991"/>
      <c r="AZ120" s="940" t="s">
        <v>440</v>
      </c>
      <c r="BA120" s="889"/>
      <c r="BB120" s="889"/>
      <c r="BC120" s="889"/>
      <c r="BD120" s="889"/>
      <c r="BE120" s="889"/>
      <c r="BF120" s="889"/>
      <c r="BG120" s="889"/>
      <c r="BH120" s="889"/>
      <c r="BI120" s="889"/>
      <c r="BJ120" s="889"/>
      <c r="BK120" s="889"/>
      <c r="BL120" s="889"/>
      <c r="BM120" s="889"/>
      <c r="BN120" s="889"/>
      <c r="BO120" s="889"/>
      <c r="BP120" s="890"/>
      <c r="BQ120" s="926">
        <v>2241957</v>
      </c>
      <c r="BR120" s="927"/>
      <c r="BS120" s="927"/>
      <c r="BT120" s="927"/>
      <c r="BU120" s="927"/>
      <c r="BV120" s="927">
        <v>2325488</v>
      </c>
      <c r="BW120" s="927"/>
      <c r="BX120" s="927"/>
      <c r="BY120" s="927"/>
      <c r="BZ120" s="927"/>
      <c r="CA120" s="927">
        <v>2353724</v>
      </c>
      <c r="CB120" s="927"/>
      <c r="CC120" s="927"/>
      <c r="CD120" s="927"/>
      <c r="CE120" s="927"/>
      <c r="CF120" s="941">
        <v>65.900000000000006</v>
      </c>
      <c r="CG120" s="942"/>
      <c r="CH120" s="942"/>
      <c r="CI120" s="942"/>
      <c r="CJ120" s="942"/>
      <c r="CK120" s="1007" t="s">
        <v>441</v>
      </c>
      <c r="CL120" s="1008"/>
      <c r="CM120" s="1008"/>
      <c r="CN120" s="1008"/>
      <c r="CO120" s="1009"/>
      <c r="CP120" s="1015" t="s">
        <v>389</v>
      </c>
      <c r="CQ120" s="1016"/>
      <c r="CR120" s="1016"/>
      <c r="CS120" s="1016"/>
      <c r="CT120" s="1016"/>
      <c r="CU120" s="1016"/>
      <c r="CV120" s="1016"/>
      <c r="CW120" s="1016"/>
      <c r="CX120" s="1016"/>
      <c r="CY120" s="1016"/>
      <c r="CZ120" s="1016"/>
      <c r="DA120" s="1016"/>
      <c r="DB120" s="1016"/>
      <c r="DC120" s="1016"/>
      <c r="DD120" s="1016"/>
      <c r="DE120" s="1016"/>
      <c r="DF120" s="1017"/>
      <c r="DG120" s="926">
        <v>1851273</v>
      </c>
      <c r="DH120" s="927"/>
      <c r="DI120" s="927"/>
      <c r="DJ120" s="927"/>
      <c r="DK120" s="927"/>
      <c r="DL120" s="927">
        <v>1794587</v>
      </c>
      <c r="DM120" s="927"/>
      <c r="DN120" s="927"/>
      <c r="DO120" s="927"/>
      <c r="DP120" s="927"/>
      <c r="DQ120" s="927">
        <v>1721144</v>
      </c>
      <c r="DR120" s="927"/>
      <c r="DS120" s="927"/>
      <c r="DT120" s="927"/>
      <c r="DU120" s="927"/>
      <c r="DV120" s="928">
        <v>48.2</v>
      </c>
      <c r="DW120" s="928"/>
      <c r="DX120" s="928"/>
      <c r="DY120" s="928"/>
      <c r="DZ120" s="929"/>
    </row>
    <row r="121" spans="1:130" s="199" customFormat="1" ht="26.25" customHeight="1" x14ac:dyDescent="0.15">
      <c r="A121" s="1059"/>
      <c r="B121" s="946"/>
      <c r="C121" s="967" t="s">
        <v>442</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222</v>
      </c>
      <c r="AB121" s="959"/>
      <c r="AC121" s="959"/>
      <c r="AD121" s="959"/>
      <c r="AE121" s="960"/>
      <c r="AF121" s="961" t="s">
        <v>222</v>
      </c>
      <c r="AG121" s="959"/>
      <c r="AH121" s="959"/>
      <c r="AI121" s="959"/>
      <c r="AJ121" s="960"/>
      <c r="AK121" s="961" t="s">
        <v>222</v>
      </c>
      <c r="AL121" s="959"/>
      <c r="AM121" s="959"/>
      <c r="AN121" s="959"/>
      <c r="AO121" s="960"/>
      <c r="AP121" s="962" t="s">
        <v>222</v>
      </c>
      <c r="AQ121" s="963"/>
      <c r="AR121" s="963"/>
      <c r="AS121" s="963"/>
      <c r="AT121" s="964"/>
      <c r="AU121" s="992"/>
      <c r="AV121" s="993"/>
      <c r="AW121" s="993"/>
      <c r="AX121" s="993"/>
      <c r="AY121" s="994"/>
      <c r="AZ121" s="949" t="s">
        <v>443</v>
      </c>
      <c r="BA121" s="950"/>
      <c r="BB121" s="950"/>
      <c r="BC121" s="950"/>
      <c r="BD121" s="950"/>
      <c r="BE121" s="950"/>
      <c r="BF121" s="950"/>
      <c r="BG121" s="950"/>
      <c r="BH121" s="950"/>
      <c r="BI121" s="950"/>
      <c r="BJ121" s="950"/>
      <c r="BK121" s="950"/>
      <c r="BL121" s="950"/>
      <c r="BM121" s="950"/>
      <c r="BN121" s="950"/>
      <c r="BO121" s="950"/>
      <c r="BP121" s="951"/>
      <c r="BQ121" s="919">
        <v>735549</v>
      </c>
      <c r="BR121" s="920"/>
      <c r="BS121" s="920"/>
      <c r="BT121" s="920"/>
      <c r="BU121" s="920"/>
      <c r="BV121" s="920">
        <v>874368</v>
      </c>
      <c r="BW121" s="920"/>
      <c r="BX121" s="920"/>
      <c r="BY121" s="920"/>
      <c r="BZ121" s="920"/>
      <c r="CA121" s="920">
        <v>838314</v>
      </c>
      <c r="CB121" s="920"/>
      <c r="CC121" s="920"/>
      <c r="CD121" s="920"/>
      <c r="CE121" s="920"/>
      <c r="CF121" s="914">
        <v>23.5</v>
      </c>
      <c r="CG121" s="915"/>
      <c r="CH121" s="915"/>
      <c r="CI121" s="915"/>
      <c r="CJ121" s="915"/>
      <c r="CK121" s="1010"/>
      <c r="CL121" s="1011"/>
      <c r="CM121" s="1011"/>
      <c r="CN121" s="1011"/>
      <c r="CO121" s="1012"/>
      <c r="CP121" s="1020" t="s">
        <v>387</v>
      </c>
      <c r="CQ121" s="1021"/>
      <c r="CR121" s="1021"/>
      <c r="CS121" s="1021"/>
      <c r="CT121" s="1021"/>
      <c r="CU121" s="1021"/>
      <c r="CV121" s="1021"/>
      <c r="CW121" s="1021"/>
      <c r="CX121" s="1021"/>
      <c r="CY121" s="1021"/>
      <c r="CZ121" s="1021"/>
      <c r="DA121" s="1021"/>
      <c r="DB121" s="1021"/>
      <c r="DC121" s="1021"/>
      <c r="DD121" s="1021"/>
      <c r="DE121" s="1021"/>
      <c r="DF121" s="1022"/>
      <c r="DG121" s="919">
        <v>457038</v>
      </c>
      <c r="DH121" s="920"/>
      <c r="DI121" s="920"/>
      <c r="DJ121" s="920"/>
      <c r="DK121" s="920"/>
      <c r="DL121" s="920">
        <v>409489</v>
      </c>
      <c r="DM121" s="920"/>
      <c r="DN121" s="920"/>
      <c r="DO121" s="920"/>
      <c r="DP121" s="920"/>
      <c r="DQ121" s="920">
        <v>404937</v>
      </c>
      <c r="DR121" s="920"/>
      <c r="DS121" s="920"/>
      <c r="DT121" s="920"/>
      <c r="DU121" s="920"/>
      <c r="DV121" s="921">
        <v>11.3</v>
      </c>
      <c r="DW121" s="921"/>
      <c r="DX121" s="921"/>
      <c r="DY121" s="921"/>
      <c r="DZ121" s="922"/>
    </row>
    <row r="122" spans="1:130" s="199" customFormat="1" ht="26.25" customHeight="1" x14ac:dyDescent="0.15">
      <c r="A122" s="1059"/>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92"/>
      <c r="AV122" s="993"/>
      <c r="AW122" s="993"/>
      <c r="AX122" s="993"/>
      <c r="AY122" s="994"/>
      <c r="AZ122" s="974" t="s">
        <v>444</v>
      </c>
      <c r="BA122" s="965"/>
      <c r="BB122" s="965"/>
      <c r="BC122" s="965"/>
      <c r="BD122" s="965"/>
      <c r="BE122" s="965"/>
      <c r="BF122" s="965"/>
      <c r="BG122" s="965"/>
      <c r="BH122" s="965"/>
      <c r="BI122" s="965"/>
      <c r="BJ122" s="965"/>
      <c r="BK122" s="965"/>
      <c r="BL122" s="965"/>
      <c r="BM122" s="965"/>
      <c r="BN122" s="965"/>
      <c r="BO122" s="965"/>
      <c r="BP122" s="966"/>
      <c r="BQ122" s="997">
        <v>6550870</v>
      </c>
      <c r="BR122" s="998"/>
      <c r="BS122" s="998"/>
      <c r="BT122" s="998"/>
      <c r="BU122" s="998"/>
      <c r="BV122" s="998">
        <v>6493057</v>
      </c>
      <c r="BW122" s="998"/>
      <c r="BX122" s="998"/>
      <c r="BY122" s="998"/>
      <c r="BZ122" s="998"/>
      <c r="CA122" s="998">
        <v>6239783</v>
      </c>
      <c r="CB122" s="998"/>
      <c r="CC122" s="998"/>
      <c r="CD122" s="998"/>
      <c r="CE122" s="998"/>
      <c r="CF122" s="1018">
        <v>174.7</v>
      </c>
      <c r="CG122" s="1019"/>
      <c r="CH122" s="1019"/>
      <c r="CI122" s="1019"/>
      <c r="CJ122" s="1019"/>
      <c r="CK122" s="1010"/>
      <c r="CL122" s="1011"/>
      <c r="CM122" s="1011"/>
      <c r="CN122" s="1011"/>
      <c r="CO122" s="1012"/>
      <c r="CP122" s="1020" t="s">
        <v>384</v>
      </c>
      <c r="CQ122" s="1021"/>
      <c r="CR122" s="1021"/>
      <c r="CS122" s="1021"/>
      <c r="CT122" s="1021"/>
      <c r="CU122" s="1021"/>
      <c r="CV122" s="1021"/>
      <c r="CW122" s="1021"/>
      <c r="CX122" s="1021"/>
      <c r="CY122" s="1021"/>
      <c r="CZ122" s="1021"/>
      <c r="DA122" s="1021"/>
      <c r="DB122" s="1021"/>
      <c r="DC122" s="1021"/>
      <c r="DD122" s="1021"/>
      <c r="DE122" s="1021"/>
      <c r="DF122" s="1022"/>
      <c r="DG122" s="919">
        <v>42170</v>
      </c>
      <c r="DH122" s="920"/>
      <c r="DI122" s="920"/>
      <c r="DJ122" s="920"/>
      <c r="DK122" s="920"/>
      <c r="DL122" s="920">
        <v>32961</v>
      </c>
      <c r="DM122" s="920"/>
      <c r="DN122" s="920"/>
      <c r="DO122" s="920"/>
      <c r="DP122" s="920"/>
      <c r="DQ122" s="920">
        <v>24974</v>
      </c>
      <c r="DR122" s="920"/>
      <c r="DS122" s="920"/>
      <c r="DT122" s="920"/>
      <c r="DU122" s="920"/>
      <c r="DV122" s="921">
        <v>0.7</v>
      </c>
      <c r="DW122" s="921"/>
      <c r="DX122" s="921"/>
      <c r="DY122" s="921"/>
      <c r="DZ122" s="922"/>
    </row>
    <row r="123" spans="1:130" s="199" customFormat="1" ht="26.25" customHeight="1" x14ac:dyDescent="0.15">
      <c r="A123" s="1059"/>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222</v>
      </c>
      <c r="AB123" s="959"/>
      <c r="AC123" s="959"/>
      <c r="AD123" s="959"/>
      <c r="AE123" s="960"/>
      <c r="AF123" s="961" t="s">
        <v>222</v>
      </c>
      <c r="AG123" s="959"/>
      <c r="AH123" s="959"/>
      <c r="AI123" s="959"/>
      <c r="AJ123" s="960"/>
      <c r="AK123" s="961" t="s">
        <v>222</v>
      </c>
      <c r="AL123" s="959"/>
      <c r="AM123" s="959"/>
      <c r="AN123" s="959"/>
      <c r="AO123" s="960"/>
      <c r="AP123" s="962" t="s">
        <v>222</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445</v>
      </c>
      <c r="BP123" s="1006"/>
      <c r="BQ123" s="1065">
        <v>9528376</v>
      </c>
      <c r="BR123" s="1066"/>
      <c r="BS123" s="1066"/>
      <c r="BT123" s="1066"/>
      <c r="BU123" s="1066"/>
      <c r="BV123" s="1066">
        <v>9692913</v>
      </c>
      <c r="BW123" s="1066"/>
      <c r="BX123" s="1066"/>
      <c r="BY123" s="1066"/>
      <c r="BZ123" s="1066"/>
      <c r="CA123" s="1066">
        <v>9431821</v>
      </c>
      <c r="CB123" s="1066"/>
      <c r="CC123" s="1066"/>
      <c r="CD123" s="1066"/>
      <c r="CE123" s="1066"/>
      <c r="CF123" s="999"/>
      <c r="CG123" s="1000"/>
      <c r="CH123" s="1000"/>
      <c r="CI123" s="1000"/>
      <c r="CJ123" s="1001"/>
      <c r="CK123" s="1010"/>
      <c r="CL123" s="1011"/>
      <c r="CM123" s="1011"/>
      <c r="CN123" s="1011"/>
      <c r="CO123" s="1012"/>
      <c r="CP123" s="1020" t="s">
        <v>383</v>
      </c>
      <c r="CQ123" s="1021"/>
      <c r="CR123" s="1021"/>
      <c r="CS123" s="1021"/>
      <c r="CT123" s="1021"/>
      <c r="CU123" s="1021"/>
      <c r="CV123" s="1021"/>
      <c r="CW123" s="1021"/>
      <c r="CX123" s="1021"/>
      <c r="CY123" s="1021"/>
      <c r="CZ123" s="1021"/>
      <c r="DA123" s="1021"/>
      <c r="DB123" s="1021"/>
      <c r="DC123" s="1021"/>
      <c r="DD123" s="1021"/>
      <c r="DE123" s="1021"/>
      <c r="DF123" s="1022"/>
      <c r="DG123" s="958" t="s">
        <v>222</v>
      </c>
      <c r="DH123" s="959"/>
      <c r="DI123" s="959"/>
      <c r="DJ123" s="959"/>
      <c r="DK123" s="960"/>
      <c r="DL123" s="961" t="s">
        <v>222</v>
      </c>
      <c r="DM123" s="959"/>
      <c r="DN123" s="959"/>
      <c r="DO123" s="959"/>
      <c r="DP123" s="960"/>
      <c r="DQ123" s="961" t="s">
        <v>222</v>
      </c>
      <c r="DR123" s="959"/>
      <c r="DS123" s="959"/>
      <c r="DT123" s="959"/>
      <c r="DU123" s="960"/>
      <c r="DV123" s="962" t="s">
        <v>222</v>
      </c>
      <c r="DW123" s="963"/>
      <c r="DX123" s="963"/>
      <c r="DY123" s="963"/>
      <c r="DZ123" s="964"/>
    </row>
    <row r="124" spans="1:130" s="199" customFormat="1" ht="26.25" customHeight="1" thickBot="1" x14ac:dyDescent="0.2">
      <c r="A124" s="1059"/>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1061" t="s">
        <v>446</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68.7</v>
      </c>
      <c r="BR124" s="1028"/>
      <c r="BS124" s="1028"/>
      <c r="BT124" s="1028"/>
      <c r="BU124" s="1028"/>
      <c r="BV124" s="1028">
        <v>59.6</v>
      </c>
      <c r="BW124" s="1028"/>
      <c r="BX124" s="1028"/>
      <c r="BY124" s="1028"/>
      <c r="BZ124" s="1028"/>
      <c r="CA124" s="1028">
        <v>67.8</v>
      </c>
      <c r="CB124" s="1028"/>
      <c r="CC124" s="1028"/>
      <c r="CD124" s="1028"/>
      <c r="CE124" s="1028"/>
      <c r="CF124" s="1029"/>
      <c r="CG124" s="1030"/>
      <c r="CH124" s="1030"/>
      <c r="CI124" s="1030"/>
      <c r="CJ124" s="1031"/>
      <c r="CK124" s="1013"/>
      <c r="CL124" s="1013"/>
      <c r="CM124" s="1013"/>
      <c r="CN124" s="1013"/>
      <c r="CO124" s="1014"/>
      <c r="CP124" s="1020" t="s">
        <v>447</v>
      </c>
      <c r="CQ124" s="1021"/>
      <c r="CR124" s="1021"/>
      <c r="CS124" s="1021"/>
      <c r="CT124" s="1021"/>
      <c r="CU124" s="1021"/>
      <c r="CV124" s="1021"/>
      <c r="CW124" s="1021"/>
      <c r="CX124" s="1021"/>
      <c r="CY124" s="1021"/>
      <c r="CZ124" s="1021"/>
      <c r="DA124" s="1021"/>
      <c r="DB124" s="1021"/>
      <c r="DC124" s="1021"/>
      <c r="DD124" s="1021"/>
      <c r="DE124" s="1021"/>
      <c r="DF124" s="1022"/>
      <c r="DG124" s="1005" t="s">
        <v>222</v>
      </c>
      <c r="DH124" s="984"/>
      <c r="DI124" s="984"/>
      <c r="DJ124" s="984"/>
      <c r="DK124" s="985"/>
      <c r="DL124" s="983" t="s">
        <v>222</v>
      </c>
      <c r="DM124" s="984"/>
      <c r="DN124" s="984"/>
      <c r="DO124" s="984"/>
      <c r="DP124" s="985"/>
      <c r="DQ124" s="983" t="s">
        <v>222</v>
      </c>
      <c r="DR124" s="984"/>
      <c r="DS124" s="984"/>
      <c r="DT124" s="984"/>
      <c r="DU124" s="985"/>
      <c r="DV124" s="986" t="s">
        <v>222</v>
      </c>
      <c r="DW124" s="987"/>
      <c r="DX124" s="987"/>
      <c r="DY124" s="987"/>
      <c r="DZ124" s="988"/>
    </row>
    <row r="125" spans="1:130" s="199" customFormat="1" ht="26.25" customHeight="1" x14ac:dyDescent="0.15">
      <c r="A125" s="1059"/>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448</v>
      </c>
      <c r="CL125" s="1008"/>
      <c r="CM125" s="1008"/>
      <c r="CN125" s="1008"/>
      <c r="CO125" s="1009"/>
      <c r="CP125" s="940" t="s">
        <v>449</v>
      </c>
      <c r="CQ125" s="889"/>
      <c r="CR125" s="889"/>
      <c r="CS125" s="889"/>
      <c r="CT125" s="889"/>
      <c r="CU125" s="889"/>
      <c r="CV125" s="889"/>
      <c r="CW125" s="889"/>
      <c r="CX125" s="889"/>
      <c r="CY125" s="889"/>
      <c r="CZ125" s="889"/>
      <c r="DA125" s="889"/>
      <c r="DB125" s="889"/>
      <c r="DC125" s="889"/>
      <c r="DD125" s="889"/>
      <c r="DE125" s="889"/>
      <c r="DF125" s="890"/>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9" customFormat="1" ht="26.25" customHeight="1" thickBot="1" x14ac:dyDescent="0.2">
      <c r="A126" s="1059"/>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125165</v>
      </c>
      <c r="AB126" s="959"/>
      <c r="AC126" s="959"/>
      <c r="AD126" s="959"/>
      <c r="AE126" s="960"/>
      <c r="AF126" s="961">
        <v>123527</v>
      </c>
      <c r="AG126" s="959"/>
      <c r="AH126" s="959"/>
      <c r="AI126" s="959"/>
      <c r="AJ126" s="960"/>
      <c r="AK126" s="961">
        <v>121890</v>
      </c>
      <c r="AL126" s="959"/>
      <c r="AM126" s="959"/>
      <c r="AN126" s="959"/>
      <c r="AO126" s="960"/>
      <c r="AP126" s="962">
        <v>3.4</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450</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9" customFormat="1" ht="26.25" customHeight="1" x14ac:dyDescent="0.15">
      <c r="A127" s="1060"/>
      <c r="B127" s="948"/>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222</v>
      </c>
      <c r="AB127" s="959"/>
      <c r="AC127" s="959"/>
      <c r="AD127" s="959"/>
      <c r="AE127" s="960"/>
      <c r="AF127" s="961" t="s">
        <v>222</v>
      </c>
      <c r="AG127" s="959"/>
      <c r="AH127" s="959"/>
      <c r="AI127" s="959"/>
      <c r="AJ127" s="960"/>
      <c r="AK127" s="961" t="s">
        <v>222</v>
      </c>
      <c r="AL127" s="959"/>
      <c r="AM127" s="959"/>
      <c r="AN127" s="959"/>
      <c r="AO127" s="960"/>
      <c r="AP127" s="962" t="s">
        <v>222</v>
      </c>
      <c r="AQ127" s="963"/>
      <c r="AR127" s="963"/>
      <c r="AS127" s="963"/>
      <c r="AT127" s="964"/>
      <c r="AU127" s="235"/>
      <c r="AV127" s="235"/>
      <c r="AW127" s="235"/>
      <c r="AX127" s="1032" t="s">
        <v>452</v>
      </c>
      <c r="AY127" s="1033"/>
      <c r="AZ127" s="1033"/>
      <c r="BA127" s="1033"/>
      <c r="BB127" s="1033"/>
      <c r="BC127" s="1033"/>
      <c r="BD127" s="1033"/>
      <c r="BE127" s="1034"/>
      <c r="BF127" s="1035" t="s">
        <v>453</v>
      </c>
      <c r="BG127" s="1033"/>
      <c r="BH127" s="1033"/>
      <c r="BI127" s="1033"/>
      <c r="BJ127" s="1033"/>
      <c r="BK127" s="1033"/>
      <c r="BL127" s="1034"/>
      <c r="BM127" s="1035" t="s">
        <v>454</v>
      </c>
      <c r="BN127" s="1033"/>
      <c r="BO127" s="1033"/>
      <c r="BP127" s="1033"/>
      <c r="BQ127" s="1033"/>
      <c r="BR127" s="1033"/>
      <c r="BS127" s="1034"/>
      <c r="BT127" s="1035" t="s">
        <v>455</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456</v>
      </c>
      <c r="CQ127" s="950"/>
      <c r="CR127" s="950"/>
      <c r="CS127" s="950"/>
      <c r="CT127" s="950"/>
      <c r="CU127" s="950"/>
      <c r="CV127" s="950"/>
      <c r="CW127" s="950"/>
      <c r="CX127" s="950"/>
      <c r="CY127" s="950"/>
      <c r="CZ127" s="950"/>
      <c r="DA127" s="950"/>
      <c r="DB127" s="950"/>
      <c r="DC127" s="950"/>
      <c r="DD127" s="950"/>
      <c r="DE127" s="950"/>
      <c r="DF127" s="951"/>
      <c r="DG127" s="919" t="s">
        <v>222</v>
      </c>
      <c r="DH127" s="920"/>
      <c r="DI127" s="920"/>
      <c r="DJ127" s="920"/>
      <c r="DK127" s="920"/>
      <c r="DL127" s="920" t="s">
        <v>222</v>
      </c>
      <c r="DM127" s="920"/>
      <c r="DN127" s="920"/>
      <c r="DO127" s="920"/>
      <c r="DP127" s="920"/>
      <c r="DQ127" s="920" t="s">
        <v>222</v>
      </c>
      <c r="DR127" s="920"/>
      <c r="DS127" s="920"/>
      <c r="DT127" s="920"/>
      <c r="DU127" s="920"/>
      <c r="DV127" s="921" t="s">
        <v>222</v>
      </c>
      <c r="DW127" s="921"/>
      <c r="DX127" s="921"/>
      <c r="DY127" s="921"/>
      <c r="DZ127" s="922"/>
    </row>
    <row r="128" spans="1:130" s="199" customFormat="1" ht="26.25" customHeight="1" thickBot="1" x14ac:dyDescent="0.2">
      <c r="A128" s="1043" t="s">
        <v>457</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458</v>
      </c>
      <c r="X128" s="1045"/>
      <c r="Y128" s="1045"/>
      <c r="Z128" s="1046"/>
      <c r="AA128" s="1047">
        <v>53758</v>
      </c>
      <c r="AB128" s="1048"/>
      <c r="AC128" s="1048"/>
      <c r="AD128" s="1048"/>
      <c r="AE128" s="1049"/>
      <c r="AF128" s="1050">
        <v>56591</v>
      </c>
      <c r="AG128" s="1048"/>
      <c r="AH128" s="1048"/>
      <c r="AI128" s="1048"/>
      <c r="AJ128" s="1049"/>
      <c r="AK128" s="1050">
        <v>54584</v>
      </c>
      <c r="AL128" s="1048"/>
      <c r="AM128" s="1048"/>
      <c r="AN128" s="1048"/>
      <c r="AO128" s="1049"/>
      <c r="AP128" s="1051"/>
      <c r="AQ128" s="1052"/>
      <c r="AR128" s="1052"/>
      <c r="AS128" s="1052"/>
      <c r="AT128" s="1053"/>
      <c r="AU128" s="235"/>
      <c r="AV128" s="235"/>
      <c r="AW128" s="235"/>
      <c r="AX128" s="888" t="s">
        <v>459</v>
      </c>
      <c r="AY128" s="889"/>
      <c r="AZ128" s="889"/>
      <c r="BA128" s="889"/>
      <c r="BB128" s="889"/>
      <c r="BC128" s="889"/>
      <c r="BD128" s="889"/>
      <c r="BE128" s="890"/>
      <c r="BF128" s="1054" t="s">
        <v>222</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460</v>
      </c>
      <c r="CQ128" s="1037"/>
      <c r="CR128" s="1037"/>
      <c r="CS128" s="1037"/>
      <c r="CT128" s="1037"/>
      <c r="CU128" s="1037"/>
      <c r="CV128" s="1037"/>
      <c r="CW128" s="1037"/>
      <c r="CX128" s="1037"/>
      <c r="CY128" s="1037"/>
      <c r="CZ128" s="1037"/>
      <c r="DA128" s="1037"/>
      <c r="DB128" s="1037"/>
      <c r="DC128" s="1037"/>
      <c r="DD128" s="1037"/>
      <c r="DE128" s="1037"/>
      <c r="DF128" s="1038"/>
      <c r="DG128" s="1039" t="s">
        <v>222</v>
      </c>
      <c r="DH128" s="1040"/>
      <c r="DI128" s="1040"/>
      <c r="DJ128" s="1040"/>
      <c r="DK128" s="1040"/>
      <c r="DL128" s="1040" t="s">
        <v>222</v>
      </c>
      <c r="DM128" s="1040"/>
      <c r="DN128" s="1040"/>
      <c r="DO128" s="1040"/>
      <c r="DP128" s="1040"/>
      <c r="DQ128" s="1040" t="s">
        <v>222</v>
      </c>
      <c r="DR128" s="1040"/>
      <c r="DS128" s="1040"/>
      <c r="DT128" s="1040"/>
      <c r="DU128" s="1040"/>
      <c r="DV128" s="1041" t="s">
        <v>222</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461</v>
      </c>
      <c r="X129" s="1074"/>
      <c r="Y129" s="1074"/>
      <c r="Z129" s="1075"/>
      <c r="AA129" s="958">
        <v>4242662</v>
      </c>
      <c r="AB129" s="959"/>
      <c r="AC129" s="959"/>
      <c r="AD129" s="959"/>
      <c r="AE129" s="960"/>
      <c r="AF129" s="961">
        <v>4268454</v>
      </c>
      <c r="AG129" s="959"/>
      <c r="AH129" s="959"/>
      <c r="AI129" s="959"/>
      <c r="AJ129" s="960"/>
      <c r="AK129" s="961">
        <v>4216027</v>
      </c>
      <c r="AL129" s="959"/>
      <c r="AM129" s="959"/>
      <c r="AN129" s="959"/>
      <c r="AO129" s="960"/>
      <c r="AP129" s="1076"/>
      <c r="AQ129" s="1077"/>
      <c r="AR129" s="1077"/>
      <c r="AS129" s="1077"/>
      <c r="AT129" s="1078"/>
      <c r="AU129" s="237"/>
      <c r="AV129" s="237"/>
      <c r="AW129" s="237"/>
      <c r="AX129" s="1067" t="s">
        <v>462</v>
      </c>
      <c r="AY129" s="950"/>
      <c r="AZ129" s="950"/>
      <c r="BA129" s="950"/>
      <c r="BB129" s="950"/>
      <c r="BC129" s="950"/>
      <c r="BD129" s="950"/>
      <c r="BE129" s="951"/>
      <c r="BF129" s="1068" t="s">
        <v>222</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464</v>
      </c>
      <c r="X130" s="1074"/>
      <c r="Y130" s="1074"/>
      <c r="Z130" s="1075"/>
      <c r="AA130" s="958">
        <v>650693</v>
      </c>
      <c r="AB130" s="959"/>
      <c r="AC130" s="959"/>
      <c r="AD130" s="959"/>
      <c r="AE130" s="960"/>
      <c r="AF130" s="961">
        <v>632708</v>
      </c>
      <c r="AG130" s="959"/>
      <c r="AH130" s="959"/>
      <c r="AI130" s="959"/>
      <c r="AJ130" s="960"/>
      <c r="AK130" s="961">
        <v>645036</v>
      </c>
      <c r="AL130" s="959"/>
      <c r="AM130" s="959"/>
      <c r="AN130" s="959"/>
      <c r="AO130" s="960"/>
      <c r="AP130" s="1076"/>
      <c r="AQ130" s="1077"/>
      <c r="AR130" s="1077"/>
      <c r="AS130" s="1077"/>
      <c r="AT130" s="1078"/>
      <c r="AU130" s="237"/>
      <c r="AV130" s="237"/>
      <c r="AW130" s="237"/>
      <c r="AX130" s="1067" t="s">
        <v>465</v>
      </c>
      <c r="AY130" s="950"/>
      <c r="AZ130" s="950"/>
      <c r="BA130" s="950"/>
      <c r="BB130" s="950"/>
      <c r="BC130" s="950"/>
      <c r="BD130" s="950"/>
      <c r="BE130" s="951"/>
      <c r="BF130" s="1104">
        <v>10.9</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466</v>
      </c>
      <c r="X131" s="1112"/>
      <c r="Y131" s="1112"/>
      <c r="Z131" s="1113"/>
      <c r="AA131" s="1005">
        <v>3591969</v>
      </c>
      <c r="AB131" s="984"/>
      <c r="AC131" s="984"/>
      <c r="AD131" s="984"/>
      <c r="AE131" s="985"/>
      <c r="AF131" s="983">
        <v>3635746</v>
      </c>
      <c r="AG131" s="984"/>
      <c r="AH131" s="984"/>
      <c r="AI131" s="984"/>
      <c r="AJ131" s="985"/>
      <c r="AK131" s="983">
        <v>3570991</v>
      </c>
      <c r="AL131" s="984"/>
      <c r="AM131" s="984"/>
      <c r="AN131" s="984"/>
      <c r="AO131" s="985"/>
      <c r="AP131" s="1114"/>
      <c r="AQ131" s="1115"/>
      <c r="AR131" s="1115"/>
      <c r="AS131" s="1115"/>
      <c r="AT131" s="1116"/>
      <c r="AU131" s="237"/>
      <c r="AV131" s="237"/>
      <c r="AW131" s="237"/>
      <c r="AX131" s="1086" t="s">
        <v>467</v>
      </c>
      <c r="AY131" s="1037"/>
      <c r="AZ131" s="1037"/>
      <c r="BA131" s="1037"/>
      <c r="BB131" s="1037"/>
      <c r="BC131" s="1037"/>
      <c r="BD131" s="1037"/>
      <c r="BE131" s="1038"/>
      <c r="BF131" s="1087">
        <v>67.8</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468</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469</v>
      </c>
      <c r="W132" s="1097"/>
      <c r="X132" s="1097"/>
      <c r="Y132" s="1097"/>
      <c r="Z132" s="1098"/>
      <c r="AA132" s="1099">
        <v>11.17704524</v>
      </c>
      <c r="AB132" s="1100"/>
      <c r="AC132" s="1100"/>
      <c r="AD132" s="1100"/>
      <c r="AE132" s="1101"/>
      <c r="AF132" s="1102">
        <v>11.05940844</v>
      </c>
      <c r="AG132" s="1100"/>
      <c r="AH132" s="1100"/>
      <c r="AI132" s="1100"/>
      <c r="AJ132" s="1101"/>
      <c r="AK132" s="1102">
        <v>10.5566494</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470</v>
      </c>
      <c r="W133" s="1080"/>
      <c r="X133" s="1080"/>
      <c r="Y133" s="1080"/>
      <c r="Z133" s="1081"/>
      <c r="AA133" s="1082">
        <v>14.3</v>
      </c>
      <c r="AB133" s="1083"/>
      <c r="AC133" s="1083"/>
      <c r="AD133" s="1083"/>
      <c r="AE133" s="1084"/>
      <c r="AF133" s="1082">
        <v>12.8</v>
      </c>
      <c r="AG133" s="1083"/>
      <c r="AH133" s="1083"/>
      <c r="AI133" s="1083"/>
      <c r="AJ133" s="1084"/>
      <c r="AK133" s="1082">
        <v>10.9</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20" t="s">
        <v>473</v>
      </c>
      <c r="L7" s="256"/>
      <c r="M7" s="257" t="s">
        <v>474</v>
      </c>
      <c r="N7" s="258"/>
    </row>
    <row r="8" spans="1:16" x14ac:dyDescent="0.15">
      <c r="A8" s="250"/>
      <c r="B8" s="246"/>
      <c r="C8" s="246"/>
      <c r="D8" s="246"/>
      <c r="E8" s="246"/>
      <c r="F8" s="246"/>
      <c r="G8" s="259"/>
      <c r="H8" s="260"/>
      <c r="I8" s="260"/>
      <c r="J8" s="261"/>
      <c r="K8" s="1121"/>
      <c r="L8" s="262" t="s">
        <v>475</v>
      </c>
      <c r="M8" s="263" t="s">
        <v>476</v>
      </c>
      <c r="N8" s="264" t="s">
        <v>477</v>
      </c>
    </row>
    <row r="9" spans="1:16" x14ac:dyDescent="0.15">
      <c r="A9" s="250"/>
      <c r="B9" s="246"/>
      <c r="C9" s="246"/>
      <c r="D9" s="246"/>
      <c r="E9" s="246"/>
      <c r="F9" s="246"/>
      <c r="G9" s="1122" t="s">
        <v>478</v>
      </c>
      <c r="H9" s="1123"/>
      <c r="I9" s="1123"/>
      <c r="J9" s="1124"/>
      <c r="K9" s="265">
        <v>967303</v>
      </c>
      <c r="L9" s="266">
        <v>88065</v>
      </c>
      <c r="M9" s="267">
        <v>85687</v>
      </c>
      <c r="N9" s="268">
        <v>2.8</v>
      </c>
    </row>
    <row r="10" spans="1:16" x14ac:dyDescent="0.15">
      <c r="A10" s="250"/>
      <c r="B10" s="246"/>
      <c r="C10" s="246"/>
      <c r="D10" s="246"/>
      <c r="E10" s="246"/>
      <c r="F10" s="246"/>
      <c r="G10" s="1122" t="s">
        <v>479</v>
      </c>
      <c r="H10" s="1123"/>
      <c r="I10" s="1123"/>
      <c r="J10" s="1124"/>
      <c r="K10" s="269">
        <v>38430</v>
      </c>
      <c r="L10" s="270">
        <v>3499</v>
      </c>
      <c r="M10" s="271">
        <v>10096</v>
      </c>
      <c r="N10" s="272">
        <v>-65.3</v>
      </c>
    </row>
    <row r="11" spans="1:16" ht="13.5" customHeight="1" x14ac:dyDescent="0.15">
      <c r="A11" s="250"/>
      <c r="B11" s="246"/>
      <c r="C11" s="246"/>
      <c r="D11" s="246"/>
      <c r="E11" s="246"/>
      <c r="F11" s="246"/>
      <c r="G11" s="1122" t="s">
        <v>480</v>
      </c>
      <c r="H11" s="1123"/>
      <c r="I11" s="1123"/>
      <c r="J11" s="1124"/>
      <c r="K11" s="269">
        <v>260890</v>
      </c>
      <c r="L11" s="270">
        <v>23752</v>
      </c>
      <c r="M11" s="271">
        <v>13592</v>
      </c>
      <c r="N11" s="272">
        <v>74.7</v>
      </c>
    </row>
    <row r="12" spans="1:16" ht="13.5" customHeight="1" x14ac:dyDescent="0.15">
      <c r="A12" s="250"/>
      <c r="B12" s="246"/>
      <c r="C12" s="246"/>
      <c r="D12" s="246"/>
      <c r="E12" s="246"/>
      <c r="F12" s="246"/>
      <c r="G12" s="1122" t="s">
        <v>481</v>
      </c>
      <c r="H12" s="1123"/>
      <c r="I12" s="1123"/>
      <c r="J12" s="1124"/>
      <c r="K12" s="269" t="s">
        <v>482</v>
      </c>
      <c r="L12" s="270" t="s">
        <v>482</v>
      </c>
      <c r="M12" s="271">
        <v>962</v>
      </c>
      <c r="N12" s="272" t="s">
        <v>482</v>
      </c>
    </row>
    <row r="13" spans="1:16" ht="13.5" customHeight="1" x14ac:dyDescent="0.15">
      <c r="A13" s="250"/>
      <c r="B13" s="246"/>
      <c r="C13" s="246"/>
      <c r="D13" s="246"/>
      <c r="E13" s="246"/>
      <c r="F13" s="246"/>
      <c r="G13" s="1122" t="s">
        <v>483</v>
      </c>
      <c r="H13" s="1123"/>
      <c r="I13" s="1123"/>
      <c r="J13" s="1124"/>
      <c r="K13" s="269" t="s">
        <v>482</v>
      </c>
      <c r="L13" s="270" t="s">
        <v>482</v>
      </c>
      <c r="M13" s="271">
        <v>34</v>
      </c>
      <c r="N13" s="272" t="s">
        <v>482</v>
      </c>
    </row>
    <row r="14" spans="1:16" ht="13.5" customHeight="1" x14ac:dyDescent="0.15">
      <c r="A14" s="250"/>
      <c r="B14" s="246"/>
      <c r="C14" s="246"/>
      <c r="D14" s="246"/>
      <c r="E14" s="246"/>
      <c r="F14" s="246"/>
      <c r="G14" s="1122" t="s">
        <v>484</v>
      </c>
      <c r="H14" s="1123"/>
      <c r="I14" s="1123"/>
      <c r="J14" s="1124"/>
      <c r="K14" s="269">
        <v>75423</v>
      </c>
      <c r="L14" s="270">
        <v>6867</v>
      </c>
      <c r="M14" s="271">
        <v>3922</v>
      </c>
      <c r="N14" s="272">
        <v>75.099999999999994</v>
      </c>
    </row>
    <row r="15" spans="1:16" ht="13.5" customHeight="1" x14ac:dyDescent="0.15">
      <c r="A15" s="250"/>
      <c r="B15" s="246"/>
      <c r="C15" s="246"/>
      <c r="D15" s="246"/>
      <c r="E15" s="246"/>
      <c r="F15" s="246"/>
      <c r="G15" s="1122" t="s">
        <v>485</v>
      </c>
      <c r="H15" s="1123"/>
      <c r="I15" s="1123"/>
      <c r="J15" s="1124"/>
      <c r="K15" s="269">
        <v>44690</v>
      </c>
      <c r="L15" s="270">
        <v>4069</v>
      </c>
      <c r="M15" s="271">
        <v>1815</v>
      </c>
      <c r="N15" s="272">
        <v>124.2</v>
      </c>
    </row>
    <row r="16" spans="1:16" x14ac:dyDescent="0.15">
      <c r="A16" s="250"/>
      <c r="B16" s="246"/>
      <c r="C16" s="246"/>
      <c r="D16" s="246"/>
      <c r="E16" s="246"/>
      <c r="F16" s="246"/>
      <c r="G16" s="1125" t="s">
        <v>486</v>
      </c>
      <c r="H16" s="1126"/>
      <c r="I16" s="1126"/>
      <c r="J16" s="1127"/>
      <c r="K16" s="270">
        <v>-96120</v>
      </c>
      <c r="L16" s="270">
        <v>-8751</v>
      </c>
      <c r="M16" s="271">
        <v>-9409</v>
      </c>
      <c r="N16" s="272">
        <v>-7</v>
      </c>
    </row>
    <row r="17" spans="1:16" x14ac:dyDescent="0.15">
      <c r="A17" s="250"/>
      <c r="B17" s="246"/>
      <c r="C17" s="246"/>
      <c r="D17" s="246"/>
      <c r="E17" s="246"/>
      <c r="F17" s="246"/>
      <c r="G17" s="1125" t="s">
        <v>170</v>
      </c>
      <c r="H17" s="1126"/>
      <c r="I17" s="1126"/>
      <c r="J17" s="1127"/>
      <c r="K17" s="270">
        <v>1290616</v>
      </c>
      <c r="L17" s="270">
        <v>117500</v>
      </c>
      <c r="M17" s="271">
        <v>106699</v>
      </c>
      <c r="N17" s="272">
        <v>10.1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17" t="s">
        <v>491</v>
      </c>
      <c r="H21" s="1118"/>
      <c r="I21" s="1118"/>
      <c r="J21" s="1119"/>
      <c r="K21" s="282">
        <v>9.92</v>
      </c>
      <c r="L21" s="283">
        <v>9.99</v>
      </c>
      <c r="M21" s="284">
        <v>-7.0000000000000007E-2</v>
      </c>
      <c r="N21" s="251"/>
      <c r="O21" s="285"/>
      <c r="P21" s="281"/>
    </row>
    <row r="22" spans="1:16" s="286" customFormat="1" x14ac:dyDescent="0.15">
      <c r="A22" s="281"/>
      <c r="B22" s="251"/>
      <c r="C22" s="251"/>
      <c r="D22" s="251"/>
      <c r="E22" s="251"/>
      <c r="F22" s="251"/>
      <c r="G22" s="1117" t="s">
        <v>492</v>
      </c>
      <c r="H22" s="1118"/>
      <c r="I22" s="1118"/>
      <c r="J22" s="1119"/>
      <c r="K22" s="287">
        <v>100</v>
      </c>
      <c r="L22" s="288">
        <v>96.4</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20" t="s">
        <v>473</v>
      </c>
      <c r="L30" s="256"/>
      <c r="M30" s="257" t="s">
        <v>474</v>
      </c>
      <c r="N30" s="258"/>
    </row>
    <row r="31" spans="1:16" x14ac:dyDescent="0.15">
      <c r="A31" s="250"/>
      <c r="B31" s="246"/>
      <c r="C31" s="246"/>
      <c r="D31" s="246"/>
      <c r="E31" s="246"/>
      <c r="F31" s="246"/>
      <c r="G31" s="259"/>
      <c r="H31" s="260"/>
      <c r="I31" s="260"/>
      <c r="J31" s="261"/>
      <c r="K31" s="1121"/>
      <c r="L31" s="262" t="s">
        <v>475</v>
      </c>
      <c r="M31" s="263" t="s">
        <v>476</v>
      </c>
      <c r="N31" s="264" t="s">
        <v>477</v>
      </c>
    </row>
    <row r="32" spans="1:16" ht="27" customHeight="1" x14ac:dyDescent="0.15">
      <c r="A32" s="250"/>
      <c r="B32" s="246"/>
      <c r="C32" s="246"/>
      <c r="D32" s="246"/>
      <c r="E32" s="246"/>
      <c r="F32" s="246"/>
      <c r="G32" s="1133" t="s">
        <v>496</v>
      </c>
      <c r="H32" s="1134"/>
      <c r="I32" s="1134"/>
      <c r="J32" s="1135"/>
      <c r="K32" s="296">
        <v>738405</v>
      </c>
      <c r="L32" s="296">
        <v>67226</v>
      </c>
      <c r="M32" s="297">
        <v>51894</v>
      </c>
      <c r="N32" s="298">
        <v>29.5</v>
      </c>
    </row>
    <row r="33" spans="1:16" ht="13.5" customHeight="1" x14ac:dyDescent="0.15">
      <c r="A33" s="250"/>
      <c r="B33" s="246"/>
      <c r="C33" s="246"/>
      <c r="D33" s="246"/>
      <c r="E33" s="246"/>
      <c r="F33" s="246"/>
      <c r="G33" s="1133" t="s">
        <v>497</v>
      </c>
      <c r="H33" s="1134"/>
      <c r="I33" s="1134"/>
      <c r="J33" s="1135"/>
      <c r="K33" s="296" t="s">
        <v>482</v>
      </c>
      <c r="L33" s="296" t="s">
        <v>482</v>
      </c>
      <c r="M33" s="297" t="s">
        <v>482</v>
      </c>
      <c r="N33" s="298" t="s">
        <v>482</v>
      </c>
    </row>
    <row r="34" spans="1:16" ht="27" customHeight="1" x14ac:dyDescent="0.15">
      <c r="A34" s="250"/>
      <c r="B34" s="246"/>
      <c r="C34" s="246"/>
      <c r="D34" s="246"/>
      <c r="E34" s="246"/>
      <c r="F34" s="246"/>
      <c r="G34" s="1133" t="s">
        <v>498</v>
      </c>
      <c r="H34" s="1134"/>
      <c r="I34" s="1134"/>
      <c r="J34" s="1135"/>
      <c r="K34" s="296" t="s">
        <v>482</v>
      </c>
      <c r="L34" s="296" t="s">
        <v>482</v>
      </c>
      <c r="M34" s="297">
        <v>10</v>
      </c>
      <c r="N34" s="298" t="s">
        <v>482</v>
      </c>
    </row>
    <row r="35" spans="1:16" ht="27" customHeight="1" x14ac:dyDescent="0.15">
      <c r="A35" s="250"/>
      <c r="B35" s="246"/>
      <c r="C35" s="246"/>
      <c r="D35" s="246"/>
      <c r="E35" s="246"/>
      <c r="F35" s="246"/>
      <c r="G35" s="1133" t="s">
        <v>499</v>
      </c>
      <c r="H35" s="1134"/>
      <c r="I35" s="1134"/>
      <c r="J35" s="1135"/>
      <c r="K35" s="296">
        <v>168647</v>
      </c>
      <c r="L35" s="296">
        <v>15354</v>
      </c>
      <c r="M35" s="297">
        <v>15077</v>
      </c>
      <c r="N35" s="298">
        <v>1.8</v>
      </c>
    </row>
    <row r="36" spans="1:16" ht="27" customHeight="1" x14ac:dyDescent="0.15">
      <c r="A36" s="250"/>
      <c r="B36" s="246"/>
      <c r="C36" s="246"/>
      <c r="D36" s="246"/>
      <c r="E36" s="246"/>
      <c r="F36" s="246"/>
      <c r="G36" s="1133" t="s">
        <v>500</v>
      </c>
      <c r="H36" s="1134"/>
      <c r="I36" s="1134"/>
      <c r="J36" s="1135"/>
      <c r="K36" s="296">
        <v>47655</v>
      </c>
      <c r="L36" s="296">
        <v>4339</v>
      </c>
      <c r="M36" s="297">
        <v>4066</v>
      </c>
      <c r="N36" s="298">
        <v>6.7</v>
      </c>
    </row>
    <row r="37" spans="1:16" ht="13.5" customHeight="1" x14ac:dyDescent="0.15">
      <c r="A37" s="250"/>
      <c r="B37" s="246"/>
      <c r="C37" s="246"/>
      <c r="D37" s="246"/>
      <c r="E37" s="246"/>
      <c r="F37" s="246"/>
      <c r="G37" s="1133" t="s">
        <v>501</v>
      </c>
      <c r="H37" s="1134"/>
      <c r="I37" s="1134"/>
      <c r="J37" s="1135"/>
      <c r="K37" s="296">
        <v>121890</v>
      </c>
      <c r="L37" s="296">
        <v>11097</v>
      </c>
      <c r="M37" s="297">
        <v>901</v>
      </c>
      <c r="N37" s="298">
        <v>1131.5999999999999</v>
      </c>
    </row>
    <row r="38" spans="1:16" ht="27" customHeight="1" x14ac:dyDescent="0.15">
      <c r="A38" s="250"/>
      <c r="B38" s="246"/>
      <c r="C38" s="246"/>
      <c r="D38" s="246"/>
      <c r="E38" s="246"/>
      <c r="F38" s="246"/>
      <c r="G38" s="1136" t="s">
        <v>502</v>
      </c>
      <c r="H38" s="1137"/>
      <c r="I38" s="1137"/>
      <c r="J38" s="1138"/>
      <c r="K38" s="299" t="s">
        <v>482</v>
      </c>
      <c r="L38" s="299" t="s">
        <v>482</v>
      </c>
      <c r="M38" s="300">
        <v>5</v>
      </c>
      <c r="N38" s="301" t="s">
        <v>482</v>
      </c>
      <c r="O38" s="295"/>
    </row>
    <row r="39" spans="1:16" x14ac:dyDescent="0.15">
      <c r="A39" s="250"/>
      <c r="B39" s="246"/>
      <c r="C39" s="246"/>
      <c r="D39" s="246"/>
      <c r="E39" s="246"/>
      <c r="F39" s="246"/>
      <c r="G39" s="1136" t="s">
        <v>503</v>
      </c>
      <c r="H39" s="1137"/>
      <c r="I39" s="1137"/>
      <c r="J39" s="1138"/>
      <c r="K39" s="302">
        <v>-54584</v>
      </c>
      <c r="L39" s="302">
        <v>-4969</v>
      </c>
      <c r="M39" s="303">
        <v>-2383</v>
      </c>
      <c r="N39" s="304">
        <v>108.5</v>
      </c>
      <c r="O39" s="295"/>
    </row>
    <row r="40" spans="1:16" ht="27" customHeight="1" x14ac:dyDescent="0.15">
      <c r="A40" s="250"/>
      <c r="B40" s="246"/>
      <c r="C40" s="246"/>
      <c r="D40" s="246"/>
      <c r="E40" s="246"/>
      <c r="F40" s="246"/>
      <c r="G40" s="1133" t="s">
        <v>504</v>
      </c>
      <c r="H40" s="1134"/>
      <c r="I40" s="1134"/>
      <c r="J40" s="1135"/>
      <c r="K40" s="302">
        <v>-645036</v>
      </c>
      <c r="L40" s="302">
        <v>-58725</v>
      </c>
      <c r="M40" s="303">
        <v>-48190</v>
      </c>
      <c r="N40" s="304">
        <v>21.9</v>
      </c>
      <c r="O40" s="295"/>
    </row>
    <row r="41" spans="1:16" x14ac:dyDescent="0.15">
      <c r="A41" s="250"/>
      <c r="B41" s="246"/>
      <c r="C41" s="246"/>
      <c r="D41" s="246"/>
      <c r="E41" s="246"/>
      <c r="F41" s="246"/>
      <c r="G41" s="1139" t="s">
        <v>282</v>
      </c>
      <c r="H41" s="1140"/>
      <c r="I41" s="1140"/>
      <c r="J41" s="1141"/>
      <c r="K41" s="296">
        <v>376977</v>
      </c>
      <c r="L41" s="302">
        <v>34321</v>
      </c>
      <c r="M41" s="303">
        <v>21380</v>
      </c>
      <c r="N41" s="304">
        <v>60.5</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28" t="s">
        <v>473</v>
      </c>
      <c r="J49" s="1130" t="s">
        <v>508</v>
      </c>
      <c r="K49" s="1131"/>
      <c r="L49" s="1131"/>
      <c r="M49" s="1131"/>
      <c r="N49" s="1132"/>
    </row>
    <row r="50" spans="1:14" x14ac:dyDescent="0.15">
      <c r="A50" s="250"/>
      <c r="B50" s="246"/>
      <c r="C50" s="246"/>
      <c r="D50" s="246"/>
      <c r="E50" s="246"/>
      <c r="F50" s="246"/>
      <c r="G50" s="314"/>
      <c r="H50" s="315"/>
      <c r="I50" s="1129"/>
      <c r="J50" s="316" t="s">
        <v>509</v>
      </c>
      <c r="K50" s="317" t="s">
        <v>510</v>
      </c>
      <c r="L50" s="318" t="s">
        <v>511</v>
      </c>
      <c r="M50" s="319" t="s">
        <v>512</v>
      </c>
      <c r="N50" s="320" t="s">
        <v>513</v>
      </c>
    </row>
    <row r="51" spans="1:14" x14ac:dyDescent="0.15">
      <c r="A51" s="250"/>
      <c r="B51" s="246"/>
      <c r="C51" s="246"/>
      <c r="D51" s="246"/>
      <c r="E51" s="246"/>
      <c r="F51" s="246"/>
      <c r="G51" s="312" t="s">
        <v>514</v>
      </c>
      <c r="H51" s="313"/>
      <c r="I51" s="321">
        <v>996087</v>
      </c>
      <c r="J51" s="322">
        <v>85973</v>
      </c>
      <c r="K51" s="323">
        <v>9.4</v>
      </c>
      <c r="L51" s="324">
        <v>66496</v>
      </c>
      <c r="M51" s="325">
        <v>-6.2</v>
      </c>
      <c r="N51" s="326">
        <v>15.6</v>
      </c>
    </row>
    <row r="52" spans="1:14" x14ac:dyDescent="0.15">
      <c r="A52" s="250"/>
      <c r="B52" s="246"/>
      <c r="C52" s="246"/>
      <c r="D52" s="246"/>
      <c r="E52" s="246"/>
      <c r="F52" s="246"/>
      <c r="G52" s="327"/>
      <c r="H52" s="328" t="s">
        <v>515</v>
      </c>
      <c r="I52" s="329">
        <v>577902</v>
      </c>
      <c r="J52" s="330">
        <v>49879</v>
      </c>
      <c r="K52" s="331">
        <v>-5.2</v>
      </c>
      <c r="L52" s="332">
        <v>36530</v>
      </c>
      <c r="M52" s="333">
        <v>-8.4</v>
      </c>
      <c r="N52" s="334">
        <v>3.2</v>
      </c>
    </row>
    <row r="53" spans="1:14" x14ac:dyDescent="0.15">
      <c r="A53" s="250"/>
      <c r="B53" s="246"/>
      <c r="C53" s="246"/>
      <c r="D53" s="246"/>
      <c r="E53" s="246"/>
      <c r="F53" s="246"/>
      <c r="G53" s="312" t="s">
        <v>516</v>
      </c>
      <c r="H53" s="313"/>
      <c r="I53" s="321">
        <v>1832467</v>
      </c>
      <c r="J53" s="322">
        <v>159373</v>
      </c>
      <c r="K53" s="323">
        <v>85.4</v>
      </c>
      <c r="L53" s="324">
        <v>82748</v>
      </c>
      <c r="M53" s="325">
        <v>24.4</v>
      </c>
      <c r="N53" s="326">
        <v>61</v>
      </c>
    </row>
    <row r="54" spans="1:14" x14ac:dyDescent="0.15">
      <c r="A54" s="250"/>
      <c r="B54" s="246"/>
      <c r="C54" s="246"/>
      <c r="D54" s="246"/>
      <c r="E54" s="246"/>
      <c r="F54" s="246"/>
      <c r="G54" s="327"/>
      <c r="H54" s="328" t="s">
        <v>515</v>
      </c>
      <c r="I54" s="329">
        <v>578450</v>
      </c>
      <c r="J54" s="330">
        <v>50309</v>
      </c>
      <c r="K54" s="331">
        <v>0.9</v>
      </c>
      <c r="L54" s="332">
        <v>44732</v>
      </c>
      <c r="M54" s="333">
        <v>22.5</v>
      </c>
      <c r="N54" s="334">
        <v>-21.6</v>
      </c>
    </row>
    <row r="55" spans="1:14" x14ac:dyDescent="0.15">
      <c r="A55" s="250"/>
      <c r="B55" s="246"/>
      <c r="C55" s="246"/>
      <c r="D55" s="246"/>
      <c r="E55" s="246"/>
      <c r="F55" s="246"/>
      <c r="G55" s="312" t="s">
        <v>517</v>
      </c>
      <c r="H55" s="313"/>
      <c r="I55" s="321">
        <v>3177647</v>
      </c>
      <c r="J55" s="322">
        <v>282131</v>
      </c>
      <c r="K55" s="323">
        <v>77</v>
      </c>
      <c r="L55" s="324">
        <v>91837</v>
      </c>
      <c r="M55" s="325">
        <v>11</v>
      </c>
      <c r="N55" s="326">
        <v>66</v>
      </c>
    </row>
    <row r="56" spans="1:14" x14ac:dyDescent="0.15">
      <c r="A56" s="250"/>
      <c r="B56" s="246"/>
      <c r="C56" s="246"/>
      <c r="D56" s="246"/>
      <c r="E56" s="246"/>
      <c r="F56" s="246"/>
      <c r="G56" s="327"/>
      <c r="H56" s="328" t="s">
        <v>515</v>
      </c>
      <c r="I56" s="329">
        <v>1630954</v>
      </c>
      <c r="J56" s="330">
        <v>144806</v>
      </c>
      <c r="K56" s="331">
        <v>187.8</v>
      </c>
      <c r="L56" s="332">
        <v>54439</v>
      </c>
      <c r="M56" s="333">
        <v>21.7</v>
      </c>
      <c r="N56" s="334">
        <v>166.1</v>
      </c>
    </row>
    <row r="57" spans="1:14" x14ac:dyDescent="0.15">
      <c r="A57" s="250"/>
      <c r="B57" s="246"/>
      <c r="C57" s="246"/>
      <c r="D57" s="246"/>
      <c r="E57" s="246"/>
      <c r="F57" s="246"/>
      <c r="G57" s="312" t="s">
        <v>518</v>
      </c>
      <c r="H57" s="313"/>
      <c r="I57" s="321">
        <v>2036288</v>
      </c>
      <c r="J57" s="322">
        <v>182791</v>
      </c>
      <c r="K57" s="323">
        <v>-35.200000000000003</v>
      </c>
      <c r="L57" s="324">
        <v>75972</v>
      </c>
      <c r="M57" s="325">
        <v>-17.3</v>
      </c>
      <c r="N57" s="326">
        <v>-17.899999999999999</v>
      </c>
    </row>
    <row r="58" spans="1:14" x14ac:dyDescent="0.15">
      <c r="A58" s="250"/>
      <c r="B58" s="246"/>
      <c r="C58" s="246"/>
      <c r="D58" s="246"/>
      <c r="E58" s="246"/>
      <c r="F58" s="246"/>
      <c r="G58" s="327"/>
      <c r="H58" s="328" t="s">
        <v>515</v>
      </c>
      <c r="I58" s="329">
        <v>528203</v>
      </c>
      <c r="J58" s="330">
        <v>47415</v>
      </c>
      <c r="K58" s="331">
        <v>-67.3</v>
      </c>
      <c r="L58" s="332">
        <v>40712</v>
      </c>
      <c r="M58" s="333">
        <v>-25.2</v>
      </c>
      <c r="N58" s="334">
        <v>-42.1</v>
      </c>
    </row>
    <row r="59" spans="1:14" x14ac:dyDescent="0.15">
      <c r="A59" s="250"/>
      <c r="B59" s="246"/>
      <c r="C59" s="246"/>
      <c r="D59" s="246"/>
      <c r="E59" s="246"/>
      <c r="F59" s="246"/>
      <c r="G59" s="312" t="s">
        <v>519</v>
      </c>
      <c r="H59" s="313"/>
      <c r="I59" s="321">
        <v>1277823</v>
      </c>
      <c r="J59" s="322">
        <v>116335</v>
      </c>
      <c r="K59" s="323">
        <v>-36.4</v>
      </c>
      <c r="L59" s="324">
        <v>79466</v>
      </c>
      <c r="M59" s="325">
        <v>4.5999999999999996</v>
      </c>
      <c r="N59" s="326">
        <v>-41</v>
      </c>
    </row>
    <row r="60" spans="1:14" x14ac:dyDescent="0.15">
      <c r="A60" s="250"/>
      <c r="B60" s="246"/>
      <c r="C60" s="246"/>
      <c r="D60" s="246"/>
      <c r="E60" s="246"/>
      <c r="F60" s="246"/>
      <c r="G60" s="327"/>
      <c r="H60" s="328" t="s">
        <v>515</v>
      </c>
      <c r="I60" s="335">
        <v>710327</v>
      </c>
      <c r="J60" s="330">
        <v>64669</v>
      </c>
      <c r="K60" s="331">
        <v>36.4</v>
      </c>
      <c r="L60" s="332">
        <v>44645</v>
      </c>
      <c r="M60" s="333">
        <v>9.6999999999999993</v>
      </c>
      <c r="N60" s="334">
        <v>26.7</v>
      </c>
    </row>
    <row r="61" spans="1:14" x14ac:dyDescent="0.15">
      <c r="A61" s="250"/>
      <c r="B61" s="246"/>
      <c r="C61" s="246"/>
      <c r="D61" s="246"/>
      <c r="E61" s="246"/>
      <c r="F61" s="246"/>
      <c r="G61" s="312" t="s">
        <v>520</v>
      </c>
      <c r="H61" s="336"/>
      <c r="I61" s="337">
        <v>1864062</v>
      </c>
      <c r="J61" s="338">
        <v>165321</v>
      </c>
      <c r="K61" s="339">
        <v>20</v>
      </c>
      <c r="L61" s="340">
        <v>79304</v>
      </c>
      <c r="M61" s="341">
        <v>3.3</v>
      </c>
      <c r="N61" s="326">
        <v>16.7</v>
      </c>
    </row>
    <row r="62" spans="1:14" x14ac:dyDescent="0.15">
      <c r="A62" s="250"/>
      <c r="B62" s="246"/>
      <c r="C62" s="246"/>
      <c r="D62" s="246"/>
      <c r="E62" s="246"/>
      <c r="F62" s="246"/>
      <c r="G62" s="327"/>
      <c r="H62" s="328" t="s">
        <v>515</v>
      </c>
      <c r="I62" s="329">
        <v>805167</v>
      </c>
      <c r="J62" s="330">
        <v>71416</v>
      </c>
      <c r="K62" s="331">
        <v>30.5</v>
      </c>
      <c r="L62" s="332">
        <v>44212</v>
      </c>
      <c r="M62" s="333">
        <v>4.0999999999999996</v>
      </c>
      <c r="N62" s="334">
        <v>26.4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42" t="s">
        <v>3</v>
      </c>
      <c r="D47" s="1142"/>
      <c r="E47" s="1143"/>
      <c r="F47" s="11">
        <v>11.37</v>
      </c>
      <c r="G47" s="12">
        <v>12.09</v>
      </c>
      <c r="H47" s="12">
        <v>12.35</v>
      </c>
      <c r="I47" s="12">
        <v>12.28</v>
      </c>
      <c r="J47" s="13">
        <v>12.43</v>
      </c>
    </row>
    <row r="48" spans="2:10" ht="57.75" customHeight="1" x14ac:dyDescent="0.15">
      <c r="B48" s="14"/>
      <c r="C48" s="1144" t="s">
        <v>4</v>
      </c>
      <c r="D48" s="1144"/>
      <c r="E48" s="1145"/>
      <c r="F48" s="15">
        <v>2.09</v>
      </c>
      <c r="G48" s="16">
        <v>2.98</v>
      </c>
      <c r="H48" s="16">
        <v>6.03</v>
      </c>
      <c r="I48" s="16">
        <v>6.68</v>
      </c>
      <c r="J48" s="17">
        <v>5.05</v>
      </c>
    </row>
    <row r="49" spans="2:10" ht="57.75" customHeight="1" thickBot="1" x14ac:dyDescent="0.2">
      <c r="B49" s="18"/>
      <c r="C49" s="1146" t="s">
        <v>5</v>
      </c>
      <c r="D49" s="1146"/>
      <c r="E49" s="1147"/>
      <c r="F49" s="19" t="s">
        <v>527</v>
      </c>
      <c r="G49" s="20">
        <v>1.6</v>
      </c>
      <c r="H49" s="20">
        <v>3</v>
      </c>
      <c r="I49" s="20">
        <v>0.69</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2018-02-27T06:40:33Z</cp:lastPrinted>
  <dcterms:created xsi:type="dcterms:W3CDTF">2018-01-24T03:20:26Z</dcterms:created>
  <dcterms:modified xsi:type="dcterms:W3CDTF">2018-03-05T00:34:54Z</dcterms:modified>
  <cp:category/>
</cp:coreProperties>
</file>